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340" yWindow="2655" windowWidth="15480" windowHeight="8835" tabRatio="1000" activeTab="12"/>
  </bookViews>
  <sheets>
    <sheet name="LasteA" sheetId="61" r:id="rId1"/>
    <sheet name="NoorteB" sheetId="62" r:id="rId2"/>
    <sheet name="NoorteC(LasteA)" sheetId="63" r:id="rId3"/>
    <sheet name="JuuniorB" sheetId="50" r:id="rId4"/>
    <sheet name="VabaklassLasteB" sheetId="57" r:id="rId5"/>
    <sheet name="LasteC(MiniA)" sheetId="54" r:id="rId6"/>
    <sheet name="MiniA" sheetId="55" r:id="rId7"/>
    <sheet name="LasteBpoisid muusikata" sheetId="56" r:id="rId8"/>
    <sheet name="VabaklassMiniA" sheetId="52" r:id="rId9"/>
    <sheet name="LasteBtüdrukud muuskiata" sheetId="53" r:id="rId10"/>
    <sheet name="VabaklassMiniB" sheetId="51" r:id="rId11"/>
    <sheet name="MiniB" sheetId="28" r:id="rId12"/>
    <sheet name="LasteB" sheetId="60" r:id="rId13"/>
  </sheets>
  <definedNames>
    <definedName name="_xlnm.Print_Area" localSheetId="3">JuuniorB!$A$1:$AZ$31</definedName>
    <definedName name="_xlnm.Print_Area" localSheetId="0">LasteA!$A$1:$AZ$31</definedName>
    <definedName name="_xlnm.Print_Area" localSheetId="12">LasteB!$A$1:$AZ$31</definedName>
    <definedName name="_xlnm.Print_Area" localSheetId="7">'LasteBpoisid muusikata'!$A$1:$AZ$15</definedName>
    <definedName name="_xlnm.Print_Area" localSheetId="9">'LasteBtüdrukud muuskiata'!$A$1:$AZ$31</definedName>
    <definedName name="_xlnm.Print_Area" localSheetId="5">'LasteC(MiniA)'!$A$1:$AZ$28</definedName>
    <definedName name="_xlnm.Print_Area" localSheetId="6">MiniA!$A$1:$AZ$15</definedName>
    <definedName name="_xlnm.Print_Area" localSheetId="11">MiniB!$A$2:$AY$31</definedName>
    <definedName name="_xlnm.Print_Area" localSheetId="1">NoorteB!$A$1:$AZ$31</definedName>
    <definedName name="_xlnm.Print_Area" localSheetId="2">'NoorteC(LasteA)'!$A$1:$AZ$31</definedName>
    <definedName name="_xlnm.Print_Area" localSheetId="4">VabaklassLasteB!$A$1:$AZ$31</definedName>
    <definedName name="_xlnm.Print_Area" localSheetId="8">VabaklassMiniA!$A$1:$AZ$31</definedName>
    <definedName name="_xlnm.Print_Area" localSheetId="10">VabaklassMiniB!$A$1:$AZ$31</definedName>
  </definedNames>
  <calcPr calcId="125725" concurrentCalc="0"/>
</workbook>
</file>

<file path=xl/calcChain.xml><?xml version="1.0" encoding="utf-8"?>
<calcChain xmlns="http://schemas.openxmlformats.org/spreadsheetml/2006/main">
  <c r="D11" i="55"/>
  <c r="D8"/>
  <c r="D6"/>
  <c r="G6" i="63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G6" i="62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Y30"/>
  <c r="AU30"/>
  <c r="AV29"/>
  <c r="AW29"/>
  <c r="AX29"/>
  <c r="AY29"/>
  <c r="AU29"/>
  <c r="AV28"/>
  <c r="AW28"/>
  <c r="AX28"/>
  <c r="AY28"/>
  <c r="AU28"/>
  <c r="AV27"/>
  <c r="AW27"/>
  <c r="AX27"/>
  <c r="AY27"/>
  <c r="AU27"/>
  <c r="AV26"/>
  <c r="AW26"/>
  <c r="AX26"/>
  <c r="AY26"/>
  <c r="AU26"/>
  <c r="AV25"/>
  <c r="AW25"/>
  <c r="AX25"/>
  <c r="AY25"/>
  <c r="AU25"/>
  <c r="AV24"/>
  <c r="AW24"/>
  <c r="AX24"/>
  <c r="AY24"/>
  <c r="AU24"/>
  <c r="AV23"/>
  <c r="AW23"/>
  <c r="AX23"/>
  <c r="AY23"/>
  <c r="AU23"/>
  <c r="AV22"/>
  <c r="AW22"/>
  <c r="AX22"/>
  <c r="AY22"/>
  <c r="AU22"/>
  <c r="AV21"/>
  <c r="AW21"/>
  <c r="AX21"/>
  <c r="AY21"/>
  <c r="AU21"/>
  <c r="AV20"/>
  <c r="AW20"/>
  <c r="AX20"/>
  <c r="AY20"/>
  <c r="AU20"/>
  <c r="AV19"/>
  <c r="AW19"/>
  <c r="AX19"/>
  <c r="AY19"/>
  <c r="AU19"/>
  <c r="AV18"/>
  <c r="AW18"/>
  <c r="AX18"/>
  <c r="AY18"/>
  <c r="AU18"/>
  <c r="AV17"/>
  <c r="AW17"/>
  <c r="AX17"/>
  <c r="AY17"/>
  <c r="AU17"/>
  <c r="AV16"/>
  <c r="AW16"/>
  <c r="AX16"/>
  <c r="AY16"/>
  <c r="AU16"/>
  <c r="AV15"/>
  <c r="AW15"/>
  <c r="AX15"/>
  <c r="AY15"/>
  <c r="AU15"/>
  <c r="AV14"/>
  <c r="AW14"/>
  <c r="AX14"/>
  <c r="AY14"/>
  <c r="AU14"/>
  <c r="AV13"/>
  <c r="AW13"/>
  <c r="AX13"/>
  <c r="AY13"/>
  <c r="AU13"/>
  <c r="AV12"/>
  <c r="AW12"/>
  <c r="AX12"/>
  <c r="AY12"/>
  <c r="AU12"/>
  <c r="AV11"/>
  <c r="AW11"/>
  <c r="AX11"/>
  <c r="AY11"/>
  <c r="AU11"/>
  <c r="AV10"/>
  <c r="AW10"/>
  <c r="AX10"/>
  <c r="AY10"/>
  <c r="AU10"/>
  <c r="AV9"/>
  <c r="AW9"/>
  <c r="AX9"/>
  <c r="AY9"/>
  <c r="AU9"/>
  <c r="AV8"/>
  <c r="AW8"/>
  <c r="AX8"/>
  <c r="AY8"/>
  <c r="AU8"/>
  <c r="AV7"/>
  <c r="AW7"/>
  <c r="AX7"/>
  <c r="AY7"/>
  <c r="AU7"/>
  <c r="AV6"/>
  <c r="AW6"/>
  <c r="AX6"/>
  <c r="AY6"/>
  <c r="AU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G6" i="61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D5" i="60"/>
  <c r="E5"/>
  <c r="F5"/>
  <c r="H5"/>
  <c r="I5"/>
  <c r="J5"/>
  <c r="K5"/>
  <c r="L5"/>
  <c r="O5"/>
  <c r="P5"/>
  <c r="Q5"/>
  <c r="R5"/>
  <c r="S5"/>
  <c r="W5"/>
  <c r="X5"/>
  <c r="Y5"/>
  <c r="AA5"/>
  <c r="AB5"/>
  <c r="AC5"/>
  <c r="AD5"/>
  <c r="AE5"/>
  <c r="AH5"/>
  <c r="AI5"/>
  <c r="AJ5"/>
  <c r="AK5"/>
  <c r="AL5"/>
  <c r="G6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U6"/>
  <c r="AV6"/>
  <c r="AW6"/>
  <c r="AX6"/>
  <c r="AY6"/>
  <c r="AU7"/>
  <c r="AV7"/>
  <c r="AW7"/>
  <c r="AX7"/>
  <c r="AY7"/>
  <c r="AU8"/>
  <c r="AV8"/>
  <c r="AW8"/>
  <c r="AX8"/>
  <c r="AY8"/>
  <c r="AU9"/>
  <c r="AV9"/>
  <c r="AW9"/>
  <c r="AX9"/>
  <c r="AY9"/>
  <c r="AU10"/>
  <c r="AV10"/>
  <c r="AW10"/>
  <c r="AX10"/>
  <c r="AY10"/>
  <c r="AU11"/>
  <c r="AV11"/>
  <c r="AW11"/>
  <c r="AX11"/>
  <c r="AY11"/>
  <c r="AU12"/>
  <c r="AV12"/>
  <c r="AW12"/>
  <c r="AX12"/>
  <c r="AU13"/>
  <c r="AV13"/>
  <c r="AW13"/>
  <c r="AX13"/>
  <c r="AY13"/>
  <c r="AU14"/>
  <c r="AV14"/>
  <c r="AW14"/>
  <c r="AX14"/>
  <c r="AY14"/>
  <c r="AU15"/>
  <c r="AV15"/>
  <c r="AW15"/>
  <c r="AX15"/>
  <c r="AY15"/>
  <c r="AU16"/>
  <c r="AV16"/>
  <c r="AW16"/>
  <c r="AX16"/>
  <c r="AY16"/>
  <c r="AU17"/>
  <c r="AV17"/>
  <c r="AW17"/>
  <c r="AX17"/>
  <c r="AY17"/>
  <c r="AU18"/>
  <c r="AV18"/>
  <c r="AW18"/>
  <c r="AX18"/>
  <c r="AY18"/>
  <c r="AU19"/>
  <c r="AV19"/>
  <c r="AW19"/>
  <c r="AX19"/>
  <c r="AY19"/>
  <c r="AU20"/>
  <c r="AV20"/>
  <c r="AW20"/>
  <c r="AX20"/>
  <c r="AY20"/>
  <c r="AU21"/>
  <c r="AV21"/>
  <c r="AW21"/>
  <c r="AX21"/>
  <c r="AY21"/>
  <c r="AU22"/>
  <c r="AV22"/>
  <c r="AW22"/>
  <c r="AX22"/>
  <c r="AY22"/>
  <c r="AU23"/>
  <c r="AV23"/>
  <c r="AW23"/>
  <c r="AX23"/>
  <c r="AY23"/>
  <c r="AU24"/>
  <c r="AV24"/>
  <c r="AW24"/>
  <c r="AX24"/>
  <c r="AY24"/>
  <c r="AU25"/>
  <c r="AV25"/>
  <c r="AW25"/>
  <c r="AX25"/>
  <c r="AY25"/>
  <c r="AU26"/>
  <c r="AV26"/>
  <c r="AW26"/>
  <c r="AX26"/>
  <c r="AY26"/>
  <c r="AU27"/>
  <c r="AV27"/>
  <c r="AW27"/>
  <c r="AX27"/>
  <c r="AY27"/>
  <c r="AU28"/>
  <c r="AV28"/>
  <c r="AW28"/>
  <c r="AX28"/>
  <c r="AY28"/>
  <c r="AU29"/>
  <c r="AV29"/>
  <c r="AW29"/>
  <c r="AX29"/>
  <c r="AY29"/>
  <c r="AU30"/>
  <c r="AV30"/>
  <c r="AW30"/>
  <c r="AX30"/>
  <c r="AY30"/>
  <c r="G31"/>
  <c r="N31"/>
  <c r="U31"/>
  <c r="V31"/>
  <c r="Z31"/>
  <c r="AG31"/>
  <c r="AN31"/>
  <c r="AO31"/>
  <c r="G6" i="57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G6" i="56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G6" i="55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G6" i="54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V26"/>
  <c r="AW26"/>
  <c r="AX26"/>
  <c r="AU26"/>
  <c r="AV25"/>
  <c r="AW25"/>
  <c r="AX25"/>
  <c r="AU25"/>
  <c r="AV24"/>
  <c r="AW24"/>
  <c r="AX24"/>
  <c r="AU24"/>
  <c r="AV23"/>
  <c r="AW23"/>
  <c r="AX23"/>
  <c r="AU23"/>
  <c r="AV22"/>
  <c r="AW22"/>
  <c r="AX22"/>
  <c r="AU22"/>
  <c r="AV21"/>
  <c r="AW21"/>
  <c r="AX21"/>
  <c r="AU21"/>
  <c r="AV20"/>
  <c r="AW20"/>
  <c r="AX20"/>
  <c r="AU20"/>
  <c r="AV19"/>
  <c r="AW19"/>
  <c r="AX19"/>
  <c r="AU19"/>
  <c r="AV18"/>
  <c r="AW18"/>
  <c r="AX18"/>
  <c r="AU18"/>
  <c r="AV17"/>
  <c r="AW17"/>
  <c r="AX17"/>
  <c r="AU17"/>
  <c r="AV16"/>
  <c r="AW16"/>
  <c r="AX16"/>
  <c r="AU16"/>
  <c r="AV15"/>
  <c r="AW15"/>
  <c r="AX15"/>
  <c r="AU15"/>
  <c r="AV14"/>
  <c r="AW14"/>
  <c r="AX14"/>
  <c r="AU14"/>
  <c r="AV13"/>
  <c r="AW13"/>
  <c r="AX13"/>
  <c r="AU13"/>
  <c r="AV12"/>
  <c r="AW12"/>
  <c r="AX12"/>
  <c r="AU12"/>
  <c r="AV11"/>
  <c r="AW11"/>
  <c r="AX11"/>
  <c r="AU11"/>
  <c r="AV10"/>
  <c r="AW10"/>
  <c r="AX10"/>
  <c r="AU10"/>
  <c r="AV9"/>
  <c r="AW9"/>
  <c r="AX9"/>
  <c r="AU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I5"/>
  <c r="H5"/>
  <c r="F5"/>
  <c r="E5"/>
  <c r="D5"/>
  <c r="G6" i="53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Y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I5"/>
  <c r="H5"/>
  <c r="F5"/>
  <c r="E5"/>
  <c r="D5"/>
  <c r="G6" i="52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Y11"/>
  <c r="AV10"/>
  <c r="AW10"/>
  <c r="AX10"/>
  <c r="AU10"/>
  <c r="AY10"/>
  <c r="AV9"/>
  <c r="AW9"/>
  <c r="AX9"/>
  <c r="AU9"/>
  <c r="AV8"/>
  <c r="AW8"/>
  <c r="AX8"/>
  <c r="AU8"/>
  <c r="AY8"/>
  <c r="AV7"/>
  <c r="AW7"/>
  <c r="AX7"/>
  <c r="AU7"/>
  <c r="AY7"/>
  <c r="AV6"/>
  <c r="AW6"/>
  <c r="AX6"/>
  <c r="AU6"/>
  <c r="AY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I5"/>
  <c r="H5"/>
  <c r="F5"/>
  <c r="E5"/>
  <c r="D5"/>
  <c r="G6" i="51"/>
  <c r="M6"/>
  <c r="N6"/>
  <c r="T6"/>
  <c r="U6"/>
  <c r="V6"/>
  <c r="Z6"/>
  <c r="AF6"/>
  <c r="AG6"/>
  <c r="AM6"/>
  <c r="AN6"/>
  <c r="AO6"/>
  <c r="AP6"/>
  <c r="G7"/>
  <c r="M7"/>
  <c r="N7"/>
  <c r="T7"/>
  <c r="U7"/>
  <c r="V7"/>
  <c r="Z7"/>
  <c r="AF7"/>
  <c r="AG7"/>
  <c r="AM7"/>
  <c r="AN7"/>
  <c r="AO7"/>
  <c r="AP7"/>
  <c r="G8"/>
  <c r="M8"/>
  <c r="N8"/>
  <c r="T8"/>
  <c r="U8"/>
  <c r="V8"/>
  <c r="Z8"/>
  <c r="AF8"/>
  <c r="AG8"/>
  <c r="AM8"/>
  <c r="AN8"/>
  <c r="AO8"/>
  <c r="AP8"/>
  <c r="G9"/>
  <c r="M9"/>
  <c r="N9"/>
  <c r="T9"/>
  <c r="U9"/>
  <c r="V9"/>
  <c r="Z9"/>
  <c r="AF9"/>
  <c r="AG9"/>
  <c r="AM9"/>
  <c r="AN9"/>
  <c r="AO9"/>
  <c r="AP9"/>
  <c r="G10"/>
  <c r="M10"/>
  <c r="N10"/>
  <c r="T10"/>
  <c r="U10"/>
  <c r="V10"/>
  <c r="Z10"/>
  <c r="AF10"/>
  <c r="AG10"/>
  <c r="AM10"/>
  <c r="AN10"/>
  <c r="AO10"/>
  <c r="AP10"/>
  <c r="G11"/>
  <c r="M11"/>
  <c r="N11"/>
  <c r="T11"/>
  <c r="U11"/>
  <c r="V11"/>
  <c r="Z11"/>
  <c r="AF11"/>
  <c r="AG11"/>
  <c r="AM11"/>
  <c r="AN11"/>
  <c r="AO11"/>
  <c r="AP11"/>
  <c r="G12"/>
  <c r="M12"/>
  <c r="N12"/>
  <c r="T12"/>
  <c r="U12"/>
  <c r="V12"/>
  <c r="Z12"/>
  <c r="AF12"/>
  <c r="AG12"/>
  <c r="AM12"/>
  <c r="AN12"/>
  <c r="AO12"/>
  <c r="AP12"/>
  <c r="G13"/>
  <c r="M13"/>
  <c r="N13"/>
  <c r="T13"/>
  <c r="U13"/>
  <c r="V13"/>
  <c r="Z13"/>
  <c r="AF13"/>
  <c r="AG13"/>
  <c r="AM13"/>
  <c r="AN13"/>
  <c r="AO13"/>
  <c r="AP13"/>
  <c r="G14"/>
  <c r="M14"/>
  <c r="N14"/>
  <c r="T14"/>
  <c r="U14"/>
  <c r="V14"/>
  <c r="Z14"/>
  <c r="AF14"/>
  <c r="AG14"/>
  <c r="AM14"/>
  <c r="AN14"/>
  <c r="AO14"/>
  <c r="AP14"/>
  <c r="G15"/>
  <c r="M15"/>
  <c r="N15"/>
  <c r="T15"/>
  <c r="U15"/>
  <c r="V15"/>
  <c r="Z15"/>
  <c r="AF15"/>
  <c r="AG15"/>
  <c r="AM15"/>
  <c r="AN15"/>
  <c r="AO15"/>
  <c r="AP15"/>
  <c r="G16"/>
  <c r="M16"/>
  <c r="N16"/>
  <c r="T16"/>
  <c r="U16"/>
  <c r="V16"/>
  <c r="Z16"/>
  <c r="AF16"/>
  <c r="AG16"/>
  <c r="AM16"/>
  <c r="AN16"/>
  <c r="AO16"/>
  <c r="AP16"/>
  <c r="G17"/>
  <c r="M17"/>
  <c r="N17"/>
  <c r="T17"/>
  <c r="U17"/>
  <c r="V17"/>
  <c r="Z17"/>
  <c r="AF17"/>
  <c r="AG17"/>
  <c r="AM17"/>
  <c r="AN17"/>
  <c r="AO17"/>
  <c r="AP17"/>
  <c r="G18"/>
  <c r="M18"/>
  <c r="N18"/>
  <c r="T18"/>
  <c r="U18"/>
  <c r="V18"/>
  <c r="Z18"/>
  <c r="AF18"/>
  <c r="AG18"/>
  <c r="AM18"/>
  <c r="AN18"/>
  <c r="AO18"/>
  <c r="AP18"/>
  <c r="G19"/>
  <c r="M19"/>
  <c r="N19"/>
  <c r="T19"/>
  <c r="U19"/>
  <c r="V19"/>
  <c r="Z19"/>
  <c r="AF19"/>
  <c r="AG19"/>
  <c r="AM19"/>
  <c r="AN19"/>
  <c r="AO19"/>
  <c r="AP19"/>
  <c r="G20"/>
  <c r="M20"/>
  <c r="N20"/>
  <c r="T20"/>
  <c r="U20"/>
  <c r="V20"/>
  <c r="Z20"/>
  <c r="AF20"/>
  <c r="AG20"/>
  <c r="AM20"/>
  <c r="AN20"/>
  <c r="AO20"/>
  <c r="AP20"/>
  <c r="G21"/>
  <c r="M21"/>
  <c r="N21"/>
  <c r="T21"/>
  <c r="U21"/>
  <c r="V21"/>
  <c r="Z21"/>
  <c r="AF21"/>
  <c r="AG21"/>
  <c r="AM21"/>
  <c r="AN21"/>
  <c r="AO21"/>
  <c r="AP21"/>
  <c r="G22"/>
  <c r="M22"/>
  <c r="N22"/>
  <c r="T22"/>
  <c r="U22"/>
  <c r="V22"/>
  <c r="Z22"/>
  <c r="AF22"/>
  <c r="AG22"/>
  <c r="AM22"/>
  <c r="AN22"/>
  <c r="AO22"/>
  <c r="AP22"/>
  <c r="G23"/>
  <c r="M23"/>
  <c r="N23"/>
  <c r="T23"/>
  <c r="U23"/>
  <c r="V23"/>
  <c r="Z23"/>
  <c r="AF23"/>
  <c r="AG23"/>
  <c r="AM23"/>
  <c r="AN23"/>
  <c r="AO23"/>
  <c r="AP23"/>
  <c r="G24"/>
  <c r="M24"/>
  <c r="N24"/>
  <c r="T24"/>
  <c r="U24"/>
  <c r="V24"/>
  <c r="Z24"/>
  <c r="AF24"/>
  <c r="AG24"/>
  <c r="AM24"/>
  <c r="AN24"/>
  <c r="AO24"/>
  <c r="AP24"/>
  <c r="G25"/>
  <c r="M25"/>
  <c r="N25"/>
  <c r="T25"/>
  <c r="U25"/>
  <c r="V25"/>
  <c r="Z25"/>
  <c r="AF25"/>
  <c r="AG25"/>
  <c r="AM25"/>
  <c r="AN25"/>
  <c r="AO25"/>
  <c r="AP25"/>
  <c r="G26"/>
  <c r="M26"/>
  <c r="N26"/>
  <c r="T26"/>
  <c r="U26"/>
  <c r="V26"/>
  <c r="Z26"/>
  <c r="AF26"/>
  <c r="AG26"/>
  <c r="AM26"/>
  <c r="AN26"/>
  <c r="AO26"/>
  <c r="AP26"/>
  <c r="G27"/>
  <c r="M27"/>
  <c r="N27"/>
  <c r="T27"/>
  <c r="U27"/>
  <c r="V27"/>
  <c r="Z27"/>
  <c r="AF27"/>
  <c r="AG27"/>
  <c r="AM27"/>
  <c r="AN27"/>
  <c r="AO27"/>
  <c r="AP27"/>
  <c r="G28"/>
  <c r="M28"/>
  <c r="N28"/>
  <c r="T28"/>
  <c r="U28"/>
  <c r="V28"/>
  <c r="Z28"/>
  <c r="AF28"/>
  <c r="AG28"/>
  <c r="AM28"/>
  <c r="AN28"/>
  <c r="AO28"/>
  <c r="AP28"/>
  <c r="G29"/>
  <c r="M29"/>
  <c r="N29"/>
  <c r="T29"/>
  <c r="U29"/>
  <c r="V29"/>
  <c r="Z29"/>
  <c r="AF29"/>
  <c r="AG29"/>
  <c r="AM29"/>
  <c r="AN29"/>
  <c r="AO29"/>
  <c r="AP29"/>
  <c r="G30"/>
  <c r="M30"/>
  <c r="N30"/>
  <c r="T30"/>
  <c r="U30"/>
  <c r="V30"/>
  <c r="Z30"/>
  <c r="AF30"/>
  <c r="AG30"/>
  <c r="AM30"/>
  <c r="AN30"/>
  <c r="AO30"/>
  <c r="AP30"/>
  <c r="AP31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R31"/>
  <c r="AS6"/>
  <c r="AT6"/>
  <c r="AS7"/>
  <c r="AT7"/>
  <c r="AS8"/>
  <c r="AT8"/>
  <c r="AS9"/>
  <c r="AT9"/>
  <c r="AS10"/>
  <c r="AT10"/>
  <c r="AS11"/>
  <c r="AT11"/>
  <c r="AS12"/>
  <c r="AT12"/>
  <c r="AS13"/>
  <c r="AT13"/>
  <c r="AS14"/>
  <c r="AT14"/>
  <c r="AS15"/>
  <c r="AT15"/>
  <c r="AS16"/>
  <c r="AT16"/>
  <c r="AS17"/>
  <c r="AT17"/>
  <c r="AS18"/>
  <c r="AT18"/>
  <c r="AS19"/>
  <c r="AT19"/>
  <c r="AS20"/>
  <c r="AT20"/>
  <c r="AS21"/>
  <c r="AT21"/>
  <c r="AS22"/>
  <c r="AT22"/>
  <c r="AS23"/>
  <c r="AT23"/>
  <c r="AS24"/>
  <c r="AT24"/>
  <c r="AS25"/>
  <c r="AT25"/>
  <c r="AS26"/>
  <c r="AT26"/>
  <c r="AS27"/>
  <c r="AT27"/>
  <c r="AS28"/>
  <c r="AT28"/>
  <c r="AS29"/>
  <c r="AT29"/>
  <c r="AS30"/>
  <c r="AT30"/>
  <c r="AT31"/>
  <c r="AO31"/>
  <c r="AN31"/>
  <c r="AG31"/>
  <c r="Z31"/>
  <c r="V31"/>
  <c r="U31"/>
  <c r="N31"/>
  <c r="G31"/>
  <c r="AV30"/>
  <c r="AW30"/>
  <c r="AX30"/>
  <c r="AU30"/>
  <c r="AY30"/>
  <c r="AV29"/>
  <c r="AW29"/>
  <c r="AX29"/>
  <c r="AU29"/>
  <c r="AY29"/>
  <c r="AV28"/>
  <c r="AW28"/>
  <c r="AX28"/>
  <c r="AU28"/>
  <c r="AY28"/>
  <c r="AV27"/>
  <c r="AW27"/>
  <c r="AX27"/>
  <c r="AU27"/>
  <c r="AY27"/>
  <c r="AV26"/>
  <c r="AW26"/>
  <c r="AX26"/>
  <c r="AU26"/>
  <c r="AY26"/>
  <c r="AV25"/>
  <c r="AW25"/>
  <c r="AX25"/>
  <c r="AU25"/>
  <c r="AY25"/>
  <c r="AV24"/>
  <c r="AW24"/>
  <c r="AX24"/>
  <c r="AU24"/>
  <c r="AY24"/>
  <c r="AV23"/>
  <c r="AW23"/>
  <c r="AX23"/>
  <c r="AU23"/>
  <c r="AY23"/>
  <c r="AV22"/>
  <c r="AW22"/>
  <c r="AX22"/>
  <c r="AU22"/>
  <c r="AY22"/>
  <c r="AV21"/>
  <c r="AW21"/>
  <c r="AX21"/>
  <c r="AU21"/>
  <c r="AY21"/>
  <c r="AV20"/>
  <c r="AW20"/>
  <c r="AX20"/>
  <c r="AU20"/>
  <c r="AY20"/>
  <c r="AV19"/>
  <c r="AW19"/>
  <c r="AX19"/>
  <c r="AU19"/>
  <c r="AY19"/>
  <c r="AV18"/>
  <c r="AW18"/>
  <c r="AX18"/>
  <c r="AU18"/>
  <c r="AY18"/>
  <c r="AV17"/>
  <c r="AW17"/>
  <c r="AX17"/>
  <c r="AU17"/>
  <c r="AY17"/>
  <c r="AV16"/>
  <c r="AW16"/>
  <c r="AX16"/>
  <c r="AU16"/>
  <c r="AY16"/>
  <c r="AV15"/>
  <c r="AW15"/>
  <c r="AX15"/>
  <c r="AU15"/>
  <c r="AY15"/>
  <c r="AV14"/>
  <c r="AW14"/>
  <c r="AX14"/>
  <c r="AU14"/>
  <c r="AY14"/>
  <c r="AV13"/>
  <c r="AW13"/>
  <c r="AX13"/>
  <c r="AU13"/>
  <c r="AY13"/>
  <c r="AV12"/>
  <c r="AW12"/>
  <c r="AX12"/>
  <c r="AU12"/>
  <c r="AY12"/>
  <c r="AV11"/>
  <c r="AW11"/>
  <c r="AX11"/>
  <c r="AU11"/>
  <c r="AV10"/>
  <c r="AW10"/>
  <c r="AX10"/>
  <c r="AU10"/>
  <c r="AY10"/>
  <c r="AV9"/>
  <c r="AW9"/>
  <c r="AX9"/>
  <c r="AU9"/>
  <c r="AV8"/>
  <c r="AW8"/>
  <c r="AX8"/>
  <c r="AU8"/>
  <c r="AY8"/>
  <c r="AV7"/>
  <c r="AW7"/>
  <c r="AX7"/>
  <c r="AU7"/>
  <c r="AV6"/>
  <c r="AW6"/>
  <c r="AX6"/>
  <c r="AU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I5"/>
  <c r="H5"/>
  <c r="F5"/>
  <c r="E5"/>
  <c r="D5"/>
  <c r="AM30" i="50"/>
  <c r="AN30"/>
  <c r="AG30"/>
  <c r="AF30"/>
  <c r="Z30"/>
  <c r="T30"/>
  <c r="U30"/>
  <c r="M30"/>
  <c r="N30"/>
  <c r="G30"/>
  <c r="AN29"/>
  <c r="AM29"/>
  <c r="AF29"/>
  <c r="AG29"/>
  <c r="Z29"/>
  <c r="U29"/>
  <c r="T29"/>
  <c r="M29"/>
  <c r="N29"/>
  <c r="G29"/>
  <c r="AM28"/>
  <c r="AN28"/>
  <c r="AF28"/>
  <c r="AG28"/>
  <c r="Z28"/>
  <c r="T28"/>
  <c r="U28"/>
  <c r="M28"/>
  <c r="N28"/>
  <c r="G28"/>
  <c r="AM27"/>
  <c r="AN27"/>
  <c r="AF27"/>
  <c r="AG27"/>
  <c r="Z27"/>
  <c r="T27"/>
  <c r="U27"/>
  <c r="M27"/>
  <c r="N27"/>
  <c r="G27"/>
  <c r="AM26"/>
  <c r="AN26"/>
  <c r="AF26"/>
  <c r="AG26"/>
  <c r="Z26"/>
  <c r="T26"/>
  <c r="U26"/>
  <c r="M26"/>
  <c r="N26"/>
  <c r="G26"/>
  <c r="AM25"/>
  <c r="AN25"/>
  <c r="AF25"/>
  <c r="AG25"/>
  <c r="Z25"/>
  <c r="T25"/>
  <c r="U25"/>
  <c r="M25"/>
  <c r="N25"/>
  <c r="G25"/>
  <c r="AM24"/>
  <c r="AN24"/>
  <c r="AF24"/>
  <c r="AG24"/>
  <c r="Z24"/>
  <c r="T24"/>
  <c r="U24"/>
  <c r="M24"/>
  <c r="N24"/>
  <c r="G24"/>
  <c r="AM23"/>
  <c r="AN23"/>
  <c r="AF23"/>
  <c r="AG23"/>
  <c r="Z23"/>
  <c r="T23"/>
  <c r="U23"/>
  <c r="M23"/>
  <c r="N23"/>
  <c r="G23"/>
  <c r="AM22"/>
  <c r="AN22"/>
  <c r="AG22"/>
  <c r="AF22"/>
  <c r="Z22"/>
  <c r="T22"/>
  <c r="U22"/>
  <c r="M22"/>
  <c r="N22"/>
  <c r="G22"/>
  <c r="AN21"/>
  <c r="AM21"/>
  <c r="AF21"/>
  <c r="AG21"/>
  <c r="Z21"/>
  <c r="U21"/>
  <c r="T21"/>
  <c r="M21"/>
  <c r="N21"/>
  <c r="G21"/>
  <c r="AM20"/>
  <c r="AN20"/>
  <c r="AF20"/>
  <c r="AG20"/>
  <c r="Z20"/>
  <c r="T20"/>
  <c r="U20"/>
  <c r="M20"/>
  <c r="N20"/>
  <c r="G20"/>
  <c r="AM19"/>
  <c r="AN19"/>
  <c r="AF19"/>
  <c r="AG19"/>
  <c r="Z19"/>
  <c r="T19"/>
  <c r="U19"/>
  <c r="M19"/>
  <c r="N19"/>
  <c r="G19"/>
  <c r="AM18"/>
  <c r="AN18"/>
  <c r="AF18"/>
  <c r="AG18"/>
  <c r="Z18"/>
  <c r="T18"/>
  <c r="U18"/>
  <c r="M18"/>
  <c r="N18"/>
  <c r="G18"/>
  <c r="AM17"/>
  <c r="AN17"/>
  <c r="AF17"/>
  <c r="AG17"/>
  <c r="AO17"/>
  <c r="Z17"/>
  <c r="T17"/>
  <c r="U17"/>
  <c r="M17"/>
  <c r="N17"/>
  <c r="G17"/>
  <c r="AM16"/>
  <c r="AN16"/>
  <c r="AF16"/>
  <c r="AG16"/>
  <c r="Z16"/>
  <c r="T16"/>
  <c r="U16"/>
  <c r="M16"/>
  <c r="N16"/>
  <c r="G16"/>
  <c r="AM15"/>
  <c r="AN15"/>
  <c r="AG15"/>
  <c r="AF15"/>
  <c r="Z15"/>
  <c r="T15"/>
  <c r="U15"/>
  <c r="N15"/>
  <c r="M15"/>
  <c r="G15"/>
  <c r="AM14"/>
  <c r="AN14"/>
  <c r="AF14"/>
  <c r="AG14"/>
  <c r="Z14"/>
  <c r="U14"/>
  <c r="T14"/>
  <c r="M14"/>
  <c r="N14"/>
  <c r="G14"/>
  <c r="AM13"/>
  <c r="AN13"/>
  <c r="AF13"/>
  <c r="AG13"/>
  <c r="Z13"/>
  <c r="T13"/>
  <c r="U13"/>
  <c r="M13"/>
  <c r="N13"/>
  <c r="G13"/>
  <c r="AM12"/>
  <c r="AN12"/>
  <c r="AG12"/>
  <c r="AF12"/>
  <c r="Z12"/>
  <c r="U12"/>
  <c r="T12"/>
  <c r="M12"/>
  <c r="N12"/>
  <c r="G12"/>
  <c r="AN11"/>
  <c r="AM11"/>
  <c r="AF11"/>
  <c r="AG11"/>
  <c r="Z11"/>
  <c r="T11"/>
  <c r="U11"/>
  <c r="N11"/>
  <c r="M11"/>
  <c r="G11"/>
  <c r="AM10"/>
  <c r="AN10"/>
  <c r="AG10"/>
  <c r="AF10"/>
  <c r="Z10"/>
  <c r="U10"/>
  <c r="T10"/>
  <c r="M10"/>
  <c r="N10"/>
  <c r="G10"/>
  <c r="AN9"/>
  <c r="AM9"/>
  <c r="AF9"/>
  <c r="AG9"/>
  <c r="AO9"/>
  <c r="Z9"/>
  <c r="T9"/>
  <c r="U9"/>
  <c r="N9"/>
  <c r="M9"/>
  <c r="G9"/>
  <c r="AM8"/>
  <c r="AN8"/>
  <c r="AG8"/>
  <c r="AF8"/>
  <c r="Z8"/>
  <c r="U8"/>
  <c r="T8"/>
  <c r="M8"/>
  <c r="N8"/>
  <c r="V8"/>
  <c r="G8"/>
  <c r="AN7"/>
  <c r="AM7"/>
  <c r="AF7"/>
  <c r="AG7"/>
  <c r="Z7"/>
  <c r="T7"/>
  <c r="U7"/>
  <c r="M7"/>
  <c r="N7"/>
  <c r="V7"/>
  <c r="G7"/>
  <c r="AM6"/>
  <c r="AN6"/>
  <c r="AG6"/>
  <c r="AF6"/>
  <c r="Z6"/>
  <c r="T6"/>
  <c r="U6"/>
  <c r="M6"/>
  <c r="N6"/>
  <c r="G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AN30" i="28"/>
  <c r="AM30"/>
  <c r="AG30"/>
  <c r="AF30"/>
  <c r="Z30"/>
  <c r="AO30"/>
  <c r="U30"/>
  <c r="T30"/>
  <c r="N30"/>
  <c r="M30"/>
  <c r="G30"/>
  <c r="AN29"/>
  <c r="AM29"/>
  <c r="AF29"/>
  <c r="AG29"/>
  <c r="Z29"/>
  <c r="AO29"/>
  <c r="U29"/>
  <c r="T29"/>
  <c r="N29"/>
  <c r="M29"/>
  <c r="G29"/>
  <c r="V29"/>
  <c r="AP29"/>
  <c r="AM28"/>
  <c r="AN28"/>
  <c r="AG28"/>
  <c r="AF28"/>
  <c r="Z28"/>
  <c r="U28"/>
  <c r="T28"/>
  <c r="M28"/>
  <c r="N28"/>
  <c r="G28"/>
  <c r="V28"/>
  <c r="AN27"/>
  <c r="AM27"/>
  <c r="AF27"/>
  <c r="AG27"/>
  <c r="Z27"/>
  <c r="AO27"/>
  <c r="T27"/>
  <c r="U27"/>
  <c r="N27"/>
  <c r="M27"/>
  <c r="G27"/>
  <c r="AM26"/>
  <c r="AN26"/>
  <c r="AG26"/>
  <c r="AF26"/>
  <c r="Z26"/>
  <c r="U26"/>
  <c r="T26"/>
  <c r="M26"/>
  <c r="N26"/>
  <c r="G26"/>
  <c r="AO25"/>
  <c r="AN25"/>
  <c r="AM25"/>
  <c r="AF25"/>
  <c r="AG25"/>
  <c r="Z25"/>
  <c r="T25"/>
  <c r="U25"/>
  <c r="N25"/>
  <c r="M25"/>
  <c r="G25"/>
  <c r="AN24"/>
  <c r="AM24"/>
  <c r="AG24"/>
  <c r="AF24"/>
  <c r="Z24"/>
  <c r="AO24"/>
  <c r="U24"/>
  <c r="T24"/>
  <c r="N24"/>
  <c r="V24"/>
  <c r="AP24"/>
  <c r="M24"/>
  <c r="G24"/>
  <c r="AN23"/>
  <c r="AM23"/>
  <c r="AG23"/>
  <c r="AF23"/>
  <c r="Z23"/>
  <c r="AO23"/>
  <c r="U23"/>
  <c r="T23"/>
  <c r="N23"/>
  <c r="M23"/>
  <c r="G23"/>
  <c r="V23"/>
  <c r="AP23"/>
  <c r="AN22"/>
  <c r="AM22"/>
  <c r="AG22"/>
  <c r="AF22"/>
  <c r="Z22"/>
  <c r="AO22"/>
  <c r="U22"/>
  <c r="T22"/>
  <c r="N22"/>
  <c r="M22"/>
  <c r="G22"/>
  <c r="AN21"/>
  <c r="AM21"/>
  <c r="AF21"/>
  <c r="AG21"/>
  <c r="Z21"/>
  <c r="U21"/>
  <c r="T21"/>
  <c r="N21"/>
  <c r="M21"/>
  <c r="G21"/>
  <c r="V21"/>
  <c r="AM20"/>
  <c r="AN20"/>
  <c r="AG20"/>
  <c r="AF20"/>
  <c r="Z20"/>
  <c r="U20"/>
  <c r="T20"/>
  <c r="M20"/>
  <c r="N20"/>
  <c r="G20"/>
  <c r="AN19"/>
  <c r="AM19"/>
  <c r="AF19"/>
  <c r="AG19"/>
  <c r="Z19"/>
  <c r="AO19"/>
  <c r="T19"/>
  <c r="U19"/>
  <c r="N19"/>
  <c r="M19"/>
  <c r="G19"/>
  <c r="AM18"/>
  <c r="AN18"/>
  <c r="AG18"/>
  <c r="AF18"/>
  <c r="Z18"/>
  <c r="U18"/>
  <c r="T18"/>
  <c r="M18"/>
  <c r="N18"/>
  <c r="G18"/>
  <c r="V18"/>
  <c r="AN17"/>
  <c r="AM17"/>
  <c r="AF17"/>
  <c r="AG17"/>
  <c r="AO17"/>
  <c r="Z17"/>
  <c r="T17"/>
  <c r="U17"/>
  <c r="N17"/>
  <c r="M17"/>
  <c r="G17"/>
  <c r="AM16"/>
  <c r="AN16"/>
  <c r="AG16"/>
  <c r="AF16"/>
  <c r="Z16"/>
  <c r="U16"/>
  <c r="T16"/>
  <c r="M16"/>
  <c r="N16"/>
  <c r="V16"/>
  <c r="G16"/>
  <c r="AN15"/>
  <c r="AM15"/>
  <c r="AG15"/>
  <c r="AF15"/>
  <c r="Z15"/>
  <c r="T15"/>
  <c r="U15"/>
  <c r="N15"/>
  <c r="M15"/>
  <c r="G15"/>
  <c r="AN14"/>
  <c r="AM14"/>
  <c r="AG14"/>
  <c r="AF14"/>
  <c r="Z14"/>
  <c r="AO14"/>
  <c r="U14"/>
  <c r="T14"/>
  <c r="N14"/>
  <c r="M14"/>
  <c r="G14"/>
  <c r="V14"/>
  <c r="AP14"/>
  <c r="AN13"/>
  <c r="AM13"/>
  <c r="AF13"/>
  <c r="AG13"/>
  <c r="Z13"/>
  <c r="AO13"/>
  <c r="U13"/>
  <c r="T13"/>
  <c r="N13"/>
  <c r="M13"/>
  <c r="G13"/>
  <c r="V13"/>
  <c r="AM12"/>
  <c r="AN12"/>
  <c r="AG12"/>
  <c r="AF12"/>
  <c r="Z12"/>
  <c r="U12"/>
  <c r="T12"/>
  <c r="M12"/>
  <c r="N12"/>
  <c r="G12"/>
  <c r="AN11"/>
  <c r="AM11"/>
  <c r="AF11"/>
  <c r="AG11"/>
  <c r="Z11"/>
  <c r="AO11"/>
  <c r="T11"/>
  <c r="U11"/>
  <c r="M11"/>
  <c r="N11"/>
  <c r="G11"/>
  <c r="AM10"/>
  <c r="AN10"/>
  <c r="AG10"/>
  <c r="AF10"/>
  <c r="Z10"/>
  <c r="U10"/>
  <c r="T10"/>
  <c r="M10"/>
  <c r="N10"/>
  <c r="G10"/>
  <c r="V10"/>
  <c r="AN9"/>
  <c r="AM9"/>
  <c r="AF9"/>
  <c r="AG9"/>
  <c r="AO9"/>
  <c r="Z9"/>
  <c r="T9"/>
  <c r="U9"/>
  <c r="M9"/>
  <c r="N9"/>
  <c r="G9"/>
  <c r="AN8"/>
  <c r="AM8"/>
  <c r="AG8"/>
  <c r="AF8"/>
  <c r="Z8"/>
  <c r="AO8"/>
  <c r="U8"/>
  <c r="T8"/>
  <c r="M8"/>
  <c r="N8"/>
  <c r="G8"/>
  <c r="V8"/>
  <c r="AP8"/>
  <c r="AM7"/>
  <c r="AN7"/>
  <c r="AF7"/>
  <c r="AG7"/>
  <c r="Z7"/>
  <c r="T7"/>
  <c r="U7"/>
  <c r="M7"/>
  <c r="N7"/>
  <c r="G7"/>
  <c r="V7"/>
  <c r="AM6"/>
  <c r="AN6"/>
  <c r="AF6"/>
  <c r="AG6"/>
  <c r="Z6"/>
  <c r="T6"/>
  <c r="U6"/>
  <c r="M6"/>
  <c r="N6"/>
  <c r="G6"/>
  <c r="AL5"/>
  <c r="AK5"/>
  <c r="AJ5"/>
  <c r="AI5"/>
  <c r="AH5"/>
  <c r="AE5"/>
  <c r="AD5"/>
  <c r="AC5"/>
  <c r="AB5"/>
  <c r="AA5"/>
  <c r="Y5"/>
  <c r="X5"/>
  <c r="W5"/>
  <c r="S5"/>
  <c r="R5"/>
  <c r="Q5"/>
  <c r="P5"/>
  <c r="O5"/>
  <c r="L5"/>
  <c r="K5"/>
  <c r="J5"/>
  <c r="I5"/>
  <c r="H5"/>
  <c r="F5"/>
  <c r="E5"/>
  <c r="D5"/>
  <c r="V16" i="50"/>
  <c r="AO19"/>
  <c r="V20"/>
  <c r="V21"/>
  <c r="V28"/>
  <c r="V29"/>
  <c r="AP29"/>
  <c r="AO14"/>
  <c r="V22"/>
  <c r="V24"/>
  <c r="AO25"/>
  <c r="AO29"/>
  <c r="AO22"/>
  <c r="AO30"/>
  <c r="AN31"/>
  <c r="V10"/>
  <c r="AO11"/>
  <c r="V13"/>
  <c r="AO23"/>
  <c r="AP20"/>
  <c r="U31"/>
  <c r="AG31"/>
  <c r="AO6"/>
  <c r="AO7"/>
  <c r="AP7"/>
  <c r="Z31"/>
  <c r="V15"/>
  <c r="V18"/>
  <c r="AO16"/>
  <c r="AP16"/>
  <c r="AO21"/>
  <c r="V26"/>
  <c r="V6"/>
  <c r="G31"/>
  <c r="V12"/>
  <c r="AP12"/>
  <c r="AO15"/>
  <c r="V30"/>
  <c r="AP30"/>
  <c r="N31"/>
  <c r="AO8"/>
  <c r="AP8"/>
  <c r="AO13"/>
  <c r="AP13"/>
  <c r="V14"/>
  <c r="V23"/>
  <c r="AP23"/>
  <c r="AO24"/>
  <c r="AP24"/>
  <c r="AO27"/>
  <c r="V9"/>
  <c r="AP9"/>
  <c r="AO10"/>
  <c r="AP10"/>
  <c r="V17"/>
  <c r="AP17"/>
  <c r="AO18"/>
  <c r="V25"/>
  <c r="AP25"/>
  <c r="AO26"/>
  <c r="V11"/>
  <c r="AP11"/>
  <c r="AO12"/>
  <c r="V19"/>
  <c r="AP19"/>
  <c r="AO20"/>
  <c r="V27"/>
  <c r="AP27"/>
  <c r="AO28"/>
  <c r="AP28"/>
  <c r="AG31" i="28"/>
  <c r="AO6"/>
  <c r="U31"/>
  <c r="AP10"/>
  <c r="AP16"/>
  <c r="N31"/>
  <c r="V20"/>
  <c r="AN31"/>
  <c r="AO7"/>
  <c r="AP7"/>
  <c r="V15"/>
  <c r="AO16"/>
  <c r="AO21"/>
  <c r="AP21"/>
  <c r="V22"/>
  <c r="AP22"/>
  <c r="V26"/>
  <c r="V6"/>
  <c r="G31"/>
  <c r="V12"/>
  <c r="AP13"/>
  <c r="AO15"/>
  <c r="V30"/>
  <c r="AP30"/>
  <c r="Z31"/>
  <c r="V9"/>
  <c r="AP9"/>
  <c r="AO10"/>
  <c r="V17"/>
  <c r="AP17"/>
  <c r="AO18"/>
  <c r="AP18"/>
  <c r="V25"/>
  <c r="AP25"/>
  <c r="AO26"/>
  <c r="V11"/>
  <c r="AP11"/>
  <c r="AO12"/>
  <c r="V19"/>
  <c r="AP19"/>
  <c r="AO20"/>
  <c r="V27"/>
  <c r="AP27"/>
  <c r="AO28"/>
  <c r="AP28"/>
  <c r="AP22" i="50"/>
  <c r="AP21"/>
  <c r="AP14"/>
  <c r="V31"/>
  <c r="AP6"/>
  <c r="AP18"/>
  <c r="AO31"/>
  <c r="AP26"/>
  <c r="AP15"/>
  <c r="AP12" i="28"/>
  <c r="V31"/>
  <c r="AP6"/>
  <c r="AP26"/>
  <c r="AP15"/>
  <c r="AP20"/>
  <c r="AO31"/>
  <c r="AP31" i="50"/>
  <c r="AP31" i="28"/>
  <c r="AQ29" i="50"/>
  <c r="AR29"/>
  <c r="AQ27"/>
  <c r="AR27"/>
  <c r="AQ25"/>
  <c r="AR25"/>
  <c r="AQ23"/>
  <c r="AR23"/>
  <c r="AQ21"/>
  <c r="AR21"/>
  <c r="AQ19"/>
  <c r="AR19"/>
  <c r="AQ17"/>
  <c r="AR17"/>
  <c r="AQ15"/>
  <c r="AR15"/>
  <c r="AQ13"/>
  <c r="AR13"/>
  <c r="AQ11"/>
  <c r="AR11"/>
  <c r="AQ9"/>
  <c r="AR9"/>
  <c r="AV29"/>
  <c r="AV24"/>
  <c r="AQ24"/>
  <c r="AR24"/>
  <c r="AV21"/>
  <c r="AV16"/>
  <c r="AQ16"/>
  <c r="AR16"/>
  <c r="AV13"/>
  <c r="AV8"/>
  <c r="AQ8"/>
  <c r="AR8"/>
  <c r="AV6"/>
  <c r="AV30"/>
  <c r="AQ30"/>
  <c r="AR30"/>
  <c r="AV27"/>
  <c r="AV22"/>
  <c r="AQ22"/>
  <c r="AR22"/>
  <c r="AV19"/>
  <c r="AV14"/>
  <c r="AQ14"/>
  <c r="AR14"/>
  <c r="AV11"/>
  <c r="AQ6"/>
  <c r="AR6"/>
  <c r="AV28"/>
  <c r="AQ28"/>
  <c r="AR28"/>
  <c r="AV25"/>
  <c r="AV23"/>
  <c r="AV20"/>
  <c r="AQ12"/>
  <c r="AR12"/>
  <c r="AV7"/>
  <c r="AV26"/>
  <c r="AV18"/>
  <c r="AV17"/>
  <c r="AQ10"/>
  <c r="AR10"/>
  <c r="AQ26"/>
  <c r="AR26"/>
  <c r="AQ20"/>
  <c r="AR20"/>
  <c r="AQ18"/>
  <c r="AR18"/>
  <c r="AV12"/>
  <c r="AQ7"/>
  <c r="AR7"/>
  <c r="AV15"/>
  <c r="AV10"/>
  <c r="AV9"/>
  <c r="AQ29" i="28"/>
  <c r="AR29"/>
  <c r="AQ27"/>
  <c r="AR27"/>
  <c r="AQ25"/>
  <c r="AR25"/>
  <c r="AQ23"/>
  <c r="AR23"/>
  <c r="AQ21"/>
  <c r="AR21"/>
  <c r="AQ19"/>
  <c r="AR19"/>
  <c r="AQ17"/>
  <c r="AR17"/>
  <c r="AQ15"/>
  <c r="AR15"/>
  <c r="AQ13"/>
  <c r="AR13"/>
  <c r="AQ11"/>
  <c r="AR11"/>
  <c r="AQ9"/>
  <c r="AR9"/>
  <c r="AV29"/>
  <c r="AV24"/>
  <c r="AQ24"/>
  <c r="AR24"/>
  <c r="AV21"/>
  <c r="AV16"/>
  <c r="AQ16"/>
  <c r="AR16"/>
  <c r="AV13"/>
  <c r="AV8"/>
  <c r="AQ8"/>
  <c r="AR8"/>
  <c r="AV6"/>
  <c r="AV30"/>
  <c r="AQ30"/>
  <c r="AR30"/>
  <c r="AV27"/>
  <c r="AV22"/>
  <c r="AQ22"/>
  <c r="AR22"/>
  <c r="AV19"/>
  <c r="AV14"/>
  <c r="AQ14"/>
  <c r="AR14"/>
  <c r="AV11"/>
  <c r="AQ6"/>
  <c r="AR6"/>
  <c r="AV28"/>
  <c r="AQ28"/>
  <c r="AR28"/>
  <c r="AV25"/>
  <c r="AV26"/>
  <c r="AV18"/>
  <c r="AV17"/>
  <c r="AQ10"/>
  <c r="AR10"/>
  <c r="AQ26"/>
  <c r="AR26"/>
  <c r="AQ20"/>
  <c r="AR20"/>
  <c r="AV15"/>
  <c r="AV12"/>
  <c r="AQ7"/>
  <c r="AR7"/>
  <c r="AQ18"/>
  <c r="AR18"/>
  <c r="AV10"/>
  <c r="AV9"/>
  <c r="AV23"/>
  <c r="AV20"/>
  <c r="AQ12"/>
  <c r="AR12"/>
  <c r="AV7"/>
  <c r="AR31" i="50"/>
  <c r="AR31" i="28"/>
  <c r="AW30" i="50"/>
  <c r="AS30"/>
  <c r="AT30"/>
  <c r="AW28"/>
  <c r="AS28"/>
  <c r="AT28"/>
  <c r="AW26"/>
  <c r="AS26"/>
  <c r="AT26"/>
  <c r="AW24"/>
  <c r="AS24"/>
  <c r="AT24"/>
  <c r="AW22"/>
  <c r="AS22"/>
  <c r="AT22"/>
  <c r="AW20"/>
  <c r="AS20"/>
  <c r="AT20"/>
  <c r="AW18"/>
  <c r="AS18"/>
  <c r="AT18"/>
  <c r="AW16"/>
  <c r="AS16"/>
  <c r="AT16"/>
  <c r="AW14"/>
  <c r="AS14"/>
  <c r="AT14"/>
  <c r="AW12"/>
  <c r="AS12"/>
  <c r="AT12"/>
  <c r="AW10"/>
  <c r="AS10"/>
  <c r="AT10"/>
  <c r="AW8"/>
  <c r="AS8"/>
  <c r="AT8"/>
  <c r="AW27"/>
  <c r="AS25"/>
  <c r="AT25"/>
  <c r="AW19"/>
  <c r="AS17"/>
  <c r="AT17"/>
  <c r="AW11"/>
  <c r="AS9"/>
  <c r="AT9"/>
  <c r="AW25"/>
  <c r="AS23"/>
  <c r="AT23"/>
  <c r="AW17"/>
  <c r="AS15"/>
  <c r="AT15"/>
  <c r="AW9"/>
  <c r="AS7"/>
  <c r="AT7"/>
  <c r="AS29"/>
  <c r="AT29"/>
  <c r="AS27"/>
  <c r="AT27"/>
  <c r="AW21"/>
  <c r="AS11"/>
  <c r="AT11"/>
  <c r="AS21"/>
  <c r="AT21"/>
  <c r="AW15"/>
  <c r="AW6"/>
  <c r="AW29"/>
  <c r="AS19"/>
  <c r="AT19"/>
  <c r="AW13"/>
  <c r="AS13"/>
  <c r="AT13"/>
  <c r="AS6"/>
  <c r="AT6"/>
  <c r="AW23"/>
  <c r="AW7"/>
  <c r="AW30" i="28"/>
  <c r="AS30"/>
  <c r="AT30"/>
  <c r="AW28"/>
  <c r="AS28"/>
  <c r="AT28"/>
  <c r="AW26"/>
  <c r="AS26"/>
  <c r="AT26"/>
  <c r="AW24"/>
  <c r="AS24"/>
  <c r="AT24"/>
  <c r="AW22"/>
  <c r="AS22"/>
  <c r="AT22"/>
  <c r="AW20"/>
  <c r="AS20"/>
  <c r="AT20"/>
  <c r="AW18"/>
  <c r="AS18"/>
  <c r="AT18"/>
  <c r="AW16"/>
  <c r="AS16"/>
  <c r="AT16"/>
  <c r="AW14"/>
  <c r="AS14"/>
  <c r="AT14"/>
  <c r="AW12"/>
  <c r="AS12"/>
  <c r="AT12"/>
  <c r="AW10"/>
  <c r="AS10"/>
  <c r="AT10"/>
  <c r="AW8"/>
  <c r="AS8"/>
  <c r="AT8"/>
  <c r="AW27"/>
  <c r="AS25"/>
  <c r="AT25"/>
  <c r="AW19"/>
  <c r="AS17"/>
  <c r="AT17"/>
  <c r="AW11"/>
  <c r="AS9"/>
  <c r="AT9"/>
  <c r="AW25"/>
  <c r="AS23"/>
  <c r="AT23"/>
  <c r="AW17"/>
  <c r="AS15"/>
  <c r="AT15"/>
  <c r="AW9"/>
  <c r="AS7"/>
  <c r="AT7"/>
  <c r="AS29"/>
  <c r="AT29"/>
  <c r="AS21"/>
  <c r="AT21"/>
  <c r="AW15"/>
  <c r="AW6"/>
  <c r="AW29"/>
  <c r="AS19"/>
  <c r="AT19"/>
  <c r="AW13"/>
  <c r="AW23"/>
  <c r="AS13"/>
  <c r="AT13"/>
  <c r="AW7"/>
  <c r="AS6"/>
  <c r="AT6"/>
  <c r="AS27"/>
  <c r="AT27"/>
  <c r="AW21"/>
  <c r="AS11"/>
  <c r="AT11"/>
  <c r="AT31" i="50"/>
  <c r="AT31" i="28"/>
  <c r="AU29" i="50"/>
  <c r="AU27"/>
  <c r="AU25"/>
  <c r="AU23"/>
  <c r="AU21"/>
  <c r="AU19"/>
  <c r="AU17"/>
  <c r="AU15"/>
  <c r="AU13"/>
  <c r="AU11"/>
  <c r="AU9"/>
  <c r="AU7"/>
  <c r="AX30"/>
  <c r="AY30"/>
  <c r="AU26"/>
  <c r="AX25"/>
  <c r="AY25"/>
  <c r="AX22"/>
  <c r="AY22"/>
  <c r="AU18"/>
  <c r="AX17"/>
  <c r="AY17"/>
  <c r="AX14"/>
  <c r="AY14"/>
  <c r="AU10"/>
  <c r="AX9"/>
  <c r="AY9"/>
  <c r="AX28"/>
  <c r="AY28"/>
  <c r="AU24"/>
  <c r="AX23"/>
  <c r="AY23"/>
  <c r="AX20"/>
  <c r="AY20"/>
  <c r="AU16"/>
  <c r="AX15"/>
  <c r="AY15"/>
  <c r="AX12"/>
  <c r="AY12"/>
  <c r="AU8"/>
  <c r="AX7"/>
  <c r="AY7"/>
  <c r="AU6"/>
  <c r="AU30"/>
  <c r="AX29"/>
  <c r="AY29"/>
  <c r="AX26"/>
  <c r="AY26"/>
  <c r="AX19"/>
  <c r="AY19"/>
  <c r="AX18"/>
  <c r="AY18"/>
  <c r="AU14"/>
  <c r="AX6"/>
  <c r="AY6"/>
  <c r="AU28"/>
  <c r="AX24"/>
  <c r="AY24"/>
  <c r="AU20"/>
  <c r="AX13"/>
  <c r="AY13"/>
  <c r="AX8"/>
  <c r="AY8"/>
  <c r="AU22"/>
  <c r="AX27"/>
  <c r="AY27"/>
  <c r="AX21"/>
  <c r="AY21"/>
  <c r="AX10"/>
  <c r="AY10"/>
  <c r="AU12"/>
  <c r="AX11"/>
  <c r="AY11"/>
  <c r="AX16"/>
  <c r="AY16"/>
  <c r="AU29" i="28"/>
  <c r="AU27"/>
  <c r="AU25"/>
  <c r="AU23"/>
  <c r="AU21"/>
  <c r="AU19"/>
  <c r="AU17"/>
  <c r="AU15"/>
  <c r="AU13"/>
  <c r="AU11"/>
  <c r="AU9"/>
  <c r="AU7"/>
  <c r="AX30"/>
  <c r="AU30"/>
  <c r="AY30"/>
  <c r="AU26"/>
  <c r="AX25"/>
  <c r="AY25"/>
  <c r="AX22"/>
  <c r="AU22"/>
  <c r="AY22"/>
  <c r="AU18"/>
  <c r="AX17"/>
  <c r="AY17"/>
  <c r="AX14"/>
  <c r="AU14"/>
  <c r="AY14"/>
  <c r="AU10"/>
  <c r="AX9"/>
  <c r="AY9"/>
  <c r="AX28"/>
  <c r="AU28"/>
  <c r="AY28"/>
  <c r="AU24"/>
  <c r="AX23"/>
  <c r="AY23"/>
  <c r="AX20"/>
  <c r="AU20"/>
  <c r="AY20"/>
  <c r="AU16"/>
  <c r="AX15"/>
  <c r="AY15"/>
  <c r="AX12"/>
  <c r="AU12"/>
  <c r="AY12"/>
  <c r="AU8"/>
  <c r="AX7"/>
  <c r="AY7"/>
  <c r="AU6"/>
  <c r="AX29"/>
  <c r="AY29"/>
  <c r="AX26"/>
  <c r="AY26"/>
  <c r="AX24"/>
  <c r="AY24"/>
  <c r="AX13"/>
  <c r="AY13"/>
  <c r="AX8"/>
  <c r="AY8"/>
  <c r="AX11"/>
  <c r="AY11"/>
  <c r="AX10"/>
  <c r="AY10"/>
  <c r="AX27"/>
  <c r="AY27"/>
  <c r="AX21"/>
  <c r="AY21"/>
  <c r="AX16"/>
  <c r="AY16"/>
  <c r="AX19"/>
  <c r="AY19"/>
  <c r="AX18"/>
  <c r="AY18"/>
  <c r="AX6"/>
  <c r="AY6"/>
</calcChain>
</file>

<file path=xl/sharedStrings.xml><?xml version="1.0" encoding="utf-8"?>
<sst xmlns="http://schemas.openxmlformats.org/spreadsheetml/2006/main" count="1816" uniqueCount="203">
  <si>
    <t>A skoor</t>
  </si>
  <si>
    <t>PARIM</t>
  </si>
  <si>
    <t>K:</t>
  </si>
  <si>
    <t>NULL</t>
  </si>
  <si>
    <t>ABI 1</t>
  </si>
  <si>
    <t>ABI 3</t>
  </si>
  <si>
    <t>Parim 2</t>
  </si>
  <si>
    <t>Parim 1</t>
  </si>
  <si>
    <t>Parim 3</t>
  </si>
  <si>
    <t>-</t>
  </si>
  <si>
    <t>B1</t>
  </si>
  <si>
    <t>N</t>
  </si>
  <si>
    <t>B2</t>
  </si>
  <si>
    <t>B3</t>
  </si>
  <si>
    <t>A1</t>
  </si>
  <si>
    <t>A2</t>
  </si>
  <si>
    <t>C1</t>
  </si>
  <si>
    <t>C2</t>
  </si>
  <si>
    <t>C3</t>
  </si>
  <si>
    <t>C4</t>
  </si>
  <si>
    <t>C5</t>
  </si>
  <si>
    <t>v</t>
  </si>
  <si>
    <t>E skoor</t>
  </si>
  <si>
    <t>E hindab</t>
  </si>
  <si>
    <t>DIFFICULTY JUDGES</t>
  </si>
  <si>
    <t>EXCECUTION JUDGES</t>
  </si>
  <si>
    <t>ARTISTRY JUDGES</t>
  </si>
  <si>
    <t>Total D score</t>
  </si>
  <si>
    <t>E score</t>
  </si>
  <si>
    <t>Total E score</t>
  </si>
  <si>
    <t>A score</t>
  </si>
  <si>
    <t>Total A score</t>
  </si>
  <si>
    <t>A hinne</t>
  </si>
  <si>
    <t>Tempo exercise</t>
  </si>
  <si>
    <t>Total D + E + A</t>
  </si>
  <si>
    <t>Grand total</t>
  </si>
  <si>
    <t>3 best</t>
  </si>
  <si>
    <t xml:space="preserve">CJP: </t>
  </si>
  <si>
    <t>Diff</t>
  </si>
  <si>
    <t>DJ pen</t>
  </si>
  <si>
    <t>CJP pen</t>
  </si>
  <si>
    <t>Kombineeritud kava</t>
  </si>
  <si>
    <t>D hinne</t>
  </si>
  <si>
    <t>Paneeli esimees</t>
  </si>
  <si>
    <t>E hinne</t>
  </si>
  <si>
    <t>Kokku E hinne</t>
  </si>
  <si>
    <t>Kokku</t>
  </si>
  <si>
    <t>Kokku A hinne</t>
  </si>
  <si>
    <t>Laste A</t>
  </si>
  <si>
    <t>Klass</t>
  </si>
  <si>
    <t>Kategooria</t>
  </si>
  <si>
    <t>Individuaal</t>
  </si>
  <si>
    <t>Kombineeritud kava/ Combined exercise</t>
  </si>
  <si>
    <t>Nr.</t>
  </si>
  <si>
    <t>Nimi</t>
  </si>
  <si>
    <t>Klubi</t>
  </si>
  <si>
    <t>Mahaarvam.</t>
  </si>
  <si>
    <t>Kokku D + E + A</t>
  </si>
  <si>
    <t>Place</t>
  </si>
  <si>
    <t>Laste B</t>
  </si>
  <si>
    <t>Kokku D + E</t>
  </si>
  <si>
    <t>Mini B</t>
  </si>
  <si>
    <t>Juunior B</t>
  </si>
  <si>
    <t>PartnerAkro</t>
  </si>
  <si>
    <t>Tirel</t>
  </si>
  <si>
    <t>Noorte B</t>
  </si>
  <si>
    <t>Kaia</t>
  </si>
  <si>
    <t>Ene</t>
  </si>
  <si>
    <t>Vabaklass Mini B</t>
  </si>
  <si>
    <t>Laste B tüdrukud muusikata</t>
  </si>
  <si>
    <t>Vabaklass Mini A</t>
  </si>
  <si>
    <t>Laste B poisid muusikata</t>
  </si>
  <si>
    <t xml:space="preserve">Mini A </t>
  </si>
  <si>
    <t>Laste C (Mini A)</t>
  </si>
  <si>
    <t>Vabaklass Laste B</t>
  </si>
  <si>
    <t>Noorte C (Laste A)</t>
  </si>
  <si>
    <t>Tirel Kevadvõistlus 30.04.2016</t>
  </si>
  <si>
    <t>Piruett</t>
  </si>
  <si>
    <t>Johanna    Saarik</t>
  </si>
  <si>
    <t>Martin        Saaron</t>
  </si>
  <si>
    <t>Zlata          Vlassova</t>
  </si>
  <si>
    <t>VK TLÜ</t>
  </si>
  <si>
    <t>Liana         Magomedova</t>
  </si>
  <si>
    <t>Lotta          Kärssin</t>
  </si>
  <si>
    <t>Jenna        Kers</t>
  </si>
  <si>
    <t>Mia            Honga</t>
  </si>
  <si>
    <t>Toivo    Peegel</t>
  </si>
  <si>
    <t>D1</t>
  </si>
  <si>
    <t>D2</t>
  </si>
  <si>
    <t>Maia     Altsoo</t>
  </si>
  <si>
    <t>Johanna</t>
  </si>
  <si>
    <t>Jevgeni</t>
  </si>
  <si>
    <t>Anastasija</t>
  </si>
  <si>
    <t>E1</t>
  </si>
  <si>
    <t>E2</t>
  </si>
  <si>
    <t>E3</t>
  </si>
  <si>
    <t>Merit</t>
  </si>
  <si>
    <t>Sandra    Väliste</t>
  </si>
  <si>
    <t>Vändra Gümnaasium</t>
  </si>
  <si>
    <t>Iti-Mai       Mätas</t>
  </si>
  <si>
    <t>Ülle          Järvoja</t>
  </si>
  <si>
    <t>Asja            Musesova</t>
  </si>
  <si>
    <t>Deborah      Puusepp</t>
  </si>
  <si>
    <t>Angela        Absalon</t>
  </si>
  <si>
    <t>Laura Helena       Koppel</t>
  </si>
  <si>
    <t>Jurgita                   Latvelite</t>
  </si>
  <si>
    <t>Crete                     Sinimäe</t>
  </si>
  <si>
    <t>Kadri       Ridaste</t>
  </si>
  <si>
    <t>Natalija    Cherneyko</t>
  </si>
  <si>
    <t>Liivi</t>
  </si>
  <si>
    <t>Karmen               Aarna</t>
  </si>
  <si>
    <t>Rüht</t>
  </si>
  <si>
    <t>Anett                  Aedma</t>
  </si>
  <si>
    <t>Lotta                  Agafonov</t>
  </si>
  <si>
    <t>Ruta                  Agafonov</t>
  </si>
  <si>
    <t>Nele                  Enni</t>
  </si>
  <si>
    <t>Siim                   Gross</t>
  </si>
  <si>
    <t>Meribel              Harjus</t>
  </si>
  <si>
    <t>Lisandra           Kaarma</t>
  </si>
  <si>
    <t>Angela              Kaiste</t>
  </si>
  <si>
    <t>Liisa                  Kantsik</t>
  </si>
  <si>
    <t>Emilie                 Koppel</t>
  </si>
  <si>
    <t>Katriin                Kuusk</t>
  </si>
  <si>
    <t>Jakob Jan          Linnas</t>
  </si>
  <si>
    <t>Berit                   Pihlak</t>
  </si>
  <si>
    <t>Levija                 Pikulik</t>
  </si>
  <si>
    <t>Kristin                Sepp</t>
  </si>
  <si>
    <t>Senna                Soome</t>
  </si>
  <si>
    <t>Iti                        Talts</t>
  </si>
  <si>
    <t>Nele-Liis            Teekel</t>
  </si>
  <si>
    <t>Elis Kristen       Vaher</t>
  </si>
  <si>
    <t>Henri                Veski</t>
  </si>
  <si>
    <t>Karoliin            Figol</t>
  </si>
  <si>
    <t>Adoree            Pärn</t>
  </si>
  <si>
    <t>Caroli                Besterman</t>
  </si>
  <si>
    <t>Sevastjan         Botšarov</t>
  </si>
  <si>
    <t>Freeta              Dikker</t>
  </si>
  <si>
    <t>Dmitri               Grunin</t>
  </si>
  <si>
    <t>Priit                  Järvoja</t>
  </si>
  <si>
    <t>Beryl               Kokka</t>
  </si>
  <si>
    <t>Mattias            Kunder</t>
  </si>
  <si>
    <t>Lilli                  Kärssin</t>
  </si>
  <si>
    <t>Nora               Nahkor</t>
  </si>
  <si>
    <t>Henri                    Hiller</t>
  </si>
  <si>
    <t>Audentes</t>
  </si>
  <si>
    <t>Teet                     Järvoja</t>
  </si>
  <si>
    <t>Maksim                Kalinski</t>
  </si>
  <si>
    <t>Laur Erik             Kivihall</t>
  </si>
  <si>
    <t>Richard              Keler</t>
  </si>
  <si>
    <t>Mark                  Kuzmin</t>
  </si>
  <si>
    <t>Richard             Pajuviidik</t>
  </si>
  <si>
    <t>Mark Johannes   Piilmann</t>
  </si>
  <si>
    <t>Hans Oliver        Raudvere</t>
  </si>
  <si>
    <t>Richard              Schellbach</t>
  </si>
  <si>
    <t>Keitlyn                Kuldma</t>
  </si>
  <si>
    <t>Brianna             Närep</t>
  </si>
  <si>
    <t>Aliis                   Ojala</t>
  </si>
  <si>
    <t>Berit                  Palu</t>
  </si>
  <si>
    <t>Eva Marii         Puusepp</t>
  </si>
  <si>
    <t>Eliise               Tammearu</t>
  </si>
  <si>
    <t>Marii Lisette   Tiismaa</t>
  </si>
  <si>
    <t>Maria-Brigitha        Kaevand</t>
  </si>
  <si>
    <t>Terhi                       Kuuse</t>
  </si>
  <si>
    <t>Riin                         Padul</t>
  </si>
  <si>
    <t>Carolina                Rea</t>
  </si>
  <si>
    <t>Berit                    Ahnefer</t>
  </si>
  <si>
    <t>Anna                  Baševa</t>
  </si>
  <si>
    <t>Anastassija      Gurkova</t>
  </si>
  <si>
    <t>Excite Dance</t>
  </si>
  <si>
    <t>Angelina            Loskutova</t>
  </si>
  <si>
    <t>Rebekka           Miil</t>
  </si>
  <si>
    <t>Karin Marii        Missik</t>
  </si>
  <si>
    <t>Darja                 Pudova</t>
  </si>
  <si>
    <t>Mia Helena      Pärn</t>
  </si>
  <si>
    <t>Gerta                Eerik</t>
  </si>
  <si>
    <t>Lyneth              Hirvela</t>
  </si>
  <si>
    <t>Neili                  Kass</t>
  </si>
  <si>
    <t>Ramona            Pajusaar</t>
  </si>
  <si>
    <t>Mia-Brit             Zelinski</t>
  </si>
  <si>
    <t>Elo Selma         Thibert</t>
  </si>
  <si>
    <t>Mia                   Uustalu</t>
  </si>
  <si>
    <t>Annika                 Absalon</t>
  </si>
  <si>
    <t>Marianne             Anderson</t>
  </si>
  <si>
    <t>Sofja                   Breus</t>
  </si>
  <si>
    <t>Kirke                   Heinsalu</t>
  </si>
  <si>
    <t>Melissa               Jõgis</t>
  </si>
  <si>
    <t>Veronika             Kazakova</t>
  </si>
  <si>
    <t>Anna                   Kovaljova</t>
  </si>
  <si>
    <t>Maria                   Kovaljova</t>
  </si>
  <si>
    <t>Alex                    Laskovnev</t>
  </si>
  <si>
    <t>Meiu Triin            Liivrand</t>
  </si>
  <si>
    <t>Ööle                    Lilleorg</t>
  </si>
  <si>
    <t>Liisi                     Lohk</t>
  </si>
  <si>
    <t>Heidi                   Murel</t>
  </si>
  <si>
    <t>Meeri-Liis           Pastarus</t>
  </si>
  <si>
    <t>Liis-Kätlin           Pull</t>
  </si>
  <si>
    <t>Jelizaveta          Pushkova</t>
  </si>
  <si>
    <t>Johanna            Rannaveer</t>
  </si>
  <si>
    <t>Iris                     Reier</t>
  </si>
  <si>
    <t>Kristiina             Sammal</t>
  </si>
  <si>
    <t>Anita                  Tamm</t>
  </si>
  <si>
    <t>Mira Margaritta     Trink</t>
  </si>
  <si>
    <t>Kaisa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</si>
</sst>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rgb="FF000000"/>
      <name val="Calibri"/>
      <family val="2"/>
      <charset val="1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2" fontId="1" fillId="0" borderId="1" xfId="0" applyNumberFormat="1" applyFont="1" applyBorder="1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2" fontId="1" fillId="3" borderId="1" xfId="0" applyNumberFormat="1" applyFont="1" applyFill="1" applyBorder="1" applyProtection="1">
      <protection hidden="1"/>
    </xf>
    <xf numFmtId="2" fontId="2" fillId="3" borderId="1" xfId="0" applyNumberFormat="1" applyFont="1" applyFill="1" applyBorder="1" applyProtection="1"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64" fontId="1" fillId="3" borderId="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1" xfId="0" applyNumberFormat="1" applyFont="1" applyFill="1" applyBorder="1" applyAlignment="1" applyProtection="1">
      <alignment vertical="center"/>
    </xf>
    <xf numFmtId="2" fontId="1" fillId="4" borderId="1" xfId="0" applyNumberFormat="1" applyFont="1" applyFill="1" applyBorder="1" applyProtection="1">
      <protection hidden="1"/>
    </xf>
    <xf numFmtId="2" fontId="2" fillId="4" borderId="1" xfId="0" applyNumberFormat="1" applyFont="1" applyFill="1" applyBorder="1" applyProtection="1">
      <protection hidden="1"/>
    </xf>
    <xf numFmtId="0" fontId="1" fillId="0" borderId="6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  <protection hidden="1"/>
    </xf>
    <xf numFmtId="0" fontId="2" fillId="0" borderId="1" xfId="0" applyFont="1" applyBorder="1" applyProtection="1"/>
    <xf numFmtId="0" fontId="2" fillId="0" borderId="0" xfId="0" applyFont="1" applyProtection="1"/>
    <xf numFmtId="0" fontId="9" fillId="0" borderId="1" xfId="0" applyFont="1" applyBorder="1" applyAlignment="1" applyProtection="1">
      <alignment horizontal="left"/>
      <protection hidden="1"/>
    </xf>
    <xf numFmtId="2" fontId="2" fillId="0" borderId="0" xfId="0" applyNumberFormat="1" applyFont="1" applyProtection="1"/>
    <xf numFmtId="0" fontId="2" fillId="0" borderId="4" xfId="0" applyFont="1" applyBorder="1" applyProtection="1"/>
    <xf numFmtId="0" fontId="2" fillId="0" borderId="2" xfId="0" applyFont="1" applyBorder="1" applyProtection="1"/>
    <xf numFmtId="2" fontId="2" fillId="0" borderId="2" xfId="0" applyNumberFormat="1" applyFont="1" applyBorder="1" applyProtection="1"/>
    <xf numFmtId="0" fontId="2" fillId="0" borderId="3" xfId="0" applyFont="1" applyBorder="1" applyProtection="1"/>
    <xf numFmtId="0" fontId="2" fillId="0" borderId="0" xfId="0" applyFont="1" applyAlignment="1" applyProtection="1">
      <alignment vertical="center"/>
    </xf>
    <xf numFmtId="2" fontId="2" fillId="5" borderId="1" xfId="0" applyNumberFormat="1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hidden="1"/>
    </xf>
    <xf numFmtId="2" fontId="2" fillId="4" borderId="1" xfId="0" applyNumberFormat="1" applyFont="1" applyFill="1" applyBorder="1" applyAlignment="1" applyProtection="1">
      <alignment horizontal="center"/>
      <protection hidden="1"/>
    </xf>
    <xf numFmtId="2" fontId="2" fillId="6" borderId="1" xfId="0" applyNumberFormat="1" applyFont="1" applyFill="1" applyBorder="1" applyProtection="1">
      <protection locked="0"/>
    </xf>
    <xf numFmtId="164" fontId="2" fillId="6" borderId="1" xfId="0" applyNumberFormat="1" applyFont="1" applyFill="1" applyBorder="1" applyProtection="1">
      <protection hidden="1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Fill="1" applyBorder="1" applyProtection="1">
      <protection hidden="1"/>
    </xf>
    <xf numFmtId="0" fontId="1" fillId="0" borderId="5" xfId="0" applyFont="1" applyBorder="1" applyAlignment="1" applyProtection="1">
      <alignment horizontal="left"/>
    </xf>
    <xf numFmtId="0" fontId="10" fillId="0" borderId="1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1" fillId="0" borderId="5" xfId="0" applyFont="1" applyBorder="1" applyAlignment="1" applyProtection="1">
      <alignment horizontal="left"/>
    </xf>
    <xf numFmtId="0" fontId="11" fillId="0" borderId="0" xfId="0" applyFont="1" applyProtection="1">
      <protection locked="0"/>
    </xf>
    <xf numFmtId="0" fontId="12" fillId="0" borderId="1" xfId="0" applyFont="1" applyBorder="1" applyAlignment="1" applyProtection="1">
      <alignment horizontal="left"/>
      <protection hidden="1"/>
    </xf>
    <xf numFmtId="0" fontId="12" fillId="0" borderId="1" xfId="0" applyFont="1" applyBorder="1" applyProtection="1">
      <protection locked="0"/>
    </xf>
    <xf numFmtId="0" fontId="1" fillId="0" borderId="5" xfId="0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protection locked="0"/>
    </xf>
    <xf numFmtId="0" fontId="0" fillId="0" borderId="0" xfId="0" applyAlignment="1"/>
    <xf numFmtId="15" fontId="1" fillId="0" borderId="7" xfId="0" applyNumberFormat="1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left"/>
    </xf>
    <xf numFmtId="0" fontId="6" fillId="0" borderId="7" xfId="0" applyFont="1" applyBorder="1" applyAlignment="1" applyProtection="1">
      <protection locked="0"/>
    </xf>
    <xf numFmtId="0" fontId="0" fillId="0" borderId="7" xfId="0" applyBorder="1" applyAlignment="1"/>
    <xf numFmtId="0" fontId="1" fillId="0" borderId="5" xfId="0" applyFont="1" applyBorder="1" applyAlignment="1" applyProtection="1">
      <alignment horizontal="left"/>
    </xf>
    <xf numFmtId="0" fontId="0" fillId="0" borderId="5" xfId="0" applyBorder="1" applyAlignment="1"/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6"/>
  <sheetViews>
    <sheetView zoomScale="90" zoomScaleNormal="90" workbookViewId="0">
      <selection activeCell="R38" sqref="R38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48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41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85</v>
      </c>
      <c r="C6" s="21" t="s">
        <v>63</v>
      </c>
      <c r="D6" s="48">
        <v>8</v>
      </c>
      <c r="E6" s="48"/>
      <c r="F6" s="48"/>
      <c r="G6" s="35">
        <f>D6-E6-F6</f>
        <v>8</v>
      </c>
      <c r="H6" s="48"/>
      <c r="I6" s="48"/>
      <c r="J6" s="49">
        <v>6</v>
      </c>
      <c r="K6" s="49">
        <v>6.2</v>
      </c>
      <c r="L6" s="49">
        <v>5.9</v>
      </c>
      <c r="M6" s="50">
        <f>IF(H6=0,0,1)+IF(I6=0,0,1)+IF(J6=0,0,1)+IF(K6=0,0,1)+IF(L6=0,0,1)</f>
        <v>3</v>
      </c>
      <c r="N6" s="35">
        <f>IF(M6=0,0,(H6+I6+J6+K6+L6)/M6)</f>
        <v>6.0333333333333341</v>
      </c>
      <c r="O6" s="48"/>
      <c r="P6" s="48"/>
      <c r="Q6" s="48"/>
      <c r="R6" s="48">
        <v>7.9</v>
      </c>
      <c r="S6" s="48">
        <v>7.9</v>
      </c>
      <c r="T6" s="50">
        <f>IF(O6=0,0,1)+IF(P6=0,0,1)+IF(Q6=0,0,1)+IF(R6=0,0,1)+IF(S6=0,0,1)</f>
        <v>2</v>
      </c>
      <c r="U6" s="35">
        <f>IF(T6=0,0,(O6+P6+Q6+R6+S6)/T6)</f>
        <v>7.9</v>
      </c>
      <c r="V6" s="35">
        <f>G6+N6+U6</f>
        <v>21.933333333333337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21.933333333333337</v>
      </c>
      <c r="AQ6" s="54">
        <f>IF($AP$31=AP6,1,0)</f>
        <v>0</v>
      </c>
      <c r="AR6" s="55">
        <f>IF(AQ6=1,0,AP6)</f>
        <v>21.933333333333337</v>
      </c>
      <c r="AS6" s="54">
        <f>IF(AR$31=AR6,2,0)</f>
        <v>0</v>
      </c>
      <c r="AT6" s="55">
        <f>IF(AS6&lt;&gt;0,0,AR6)</f>
        <v>21.933333333333337</v>
      </c>
      <c r="AU6" s="54">
        <f>IF(AT$31=AT6,3,0)</f>
        <v>3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3</v>
      </c>
      <c r="AZ6" s="3"/>
    </row>
    <row r="7" spans="1:52">
      <c r="A7" s="13">
        <v>2</v>
      </c>
      <c r="B7" s="21" t="s">
        <v>84</v>
      </c>
      <c r="C7" s="21" t="s">
        <v>63</v>
      </c>
      <c r="D7" s="48">
        <v>9.4</v>
      </c>
      <c r="E7" s="48"/>
      <c r="F7" s="48"/>
      <c r="G7" s="35">
        <f t="shared" ref="G7:G21" si="1">D7-E7-F7</f>
        <v>9.4</v>
      </c>
      <c r="H7" s="48"/>
      <c r="I7" s="48"/>
      <c r="J7" s="49">
        <v>5.9</v>
      </c>
      <c r="K7" s="49">
        <v>7.2</v>
      </c>
      <c r="L7" s="49">
        <v>5.5</v>
      </c>
      <c r="M7" s="50">
        <f>IF(H7=0,0,1)+IF(I7=0,0,1)+IF(J7=0,0,1)+IF(K7=0,0,1)+IF(L7=0,0,1)</f>
        <v>3</v>
      </c>
      <c r="N7" s="35">
        <f>IF(M7=0,0,(H7+I7+J7+K7+L7)/M7)</f>
        <v>6.2</v>
      </c>
      <c r="O7" s="48"/>
      <c r="P7" s="48"/>
      <c r="Q7" s="48"/>
      <c r="R7" s="48">
        <v>6.8</v>
      </c>
      <c r="S7" s="48">
        <v>6.8</v>
      </c>
      <c r="T7" s="50">
        <f>IF(O7=0,0,1)+IF(P7=0,0,1)+IF(Q7=0,0,1)+IF(R7=0,0,1)+IF(S7=0,0,1)</f>
        <v>2</v>
      </c>
      <c r="U7" s="35">
        <f>IF(T7=0,0,(O7+P7+Q7+R7+S7)/T7)</f>
        <v>6.8</v>
      </c>
      <c r="V7" s="35">
        <f t="shared" ref="V7:V30" si="2">G7+N7+U7</f>
        <v>22.400000000000002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22.400000000000002</v>
      </c>
      <c r="AQ7" s="54">
        <f>IF($AP$31=AP7,1,0)</f>
        <v>0</v>
      </c>
      <c r="AR7" s="55">
        <f>IF(AQ7=1,0,AP7)</f>
        <v>22.400000000000002</v>
      </c>
      <c r="AS7" s="54">
        <f>IF(AR$31=AR7,2,0)</f>
        <v>2</v>
      </c>
      <c r="AT7" s="55">
        <f>IF(AS7&lt;&gt;0,0,AR7)</f>
        <v>0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2</v>
      </c>
      <c r="AZ7" s="3"/>
    </row>
    <row r="8" spans="1:52">
      <c r="A8" s="13">
        <v>3</v>
      </c>
      <c r="B8" s="21" t="s">
        <v>83</v>
      </c>
      <c r="C8" s="21" t="s">
        <v>63</v>
      </c>
      <c r="D8" s="48">
        <v>1.4</v>
      </c>
      <c r="E8" s="48"/>
      <c r="F8" s="48"/>
      <c r="G8" s="35">
        <f t="shared" si="1"/>
        <v>1.4</v>
      </c>
      <c r="H8" s="48"/>
      <c r="I8" s="48"/>
      <c r="J8" s="49">
        <v>4.4000000000000004</v>
      </c>
      <c r="K8" s="49">
        <v>4.3</v>
      </c>
      <c r="L8" s="49">
        <v>4</v>
      </c>
      <c r="M8" s="50">
        <f>IF(H8=0,0,1)+IF(I8=0,0,1)+IF(J8=0,0,1)+IF(K8=0,0,1)+IF(L8=0,0,1)</f>
        <v>3</v>
      </c>
      <c r="N8" s="35">
        <f>IF(M8=0,0,(H8+I8+J8+K8+L8)/M8)</f>
        <v>4.2333333333333334</v>
      </c>
      <c r="O8" s="48"/>
      <c r="P8" s="48"/>
      <c r="Q8" s="48"/>
      <c r="R8" s="48">
        <v>7.3</v>
      </c>
      <c r="S8" s="48">
        <v>7.3</v>
      </c>
      <c r="T8" s="50">
        <f>IF(O8=0,0,1)+IF(P8=0,0,1)+IF(Q8=0,0,1)+IF(R8=0,0,1)+IF(S8=0,0,1)</f>
        <v>2</v>
      </c>
      <c r="U8" s="35">
        <f>IF(T8=0,0,(O8+P8+Q8+R8+S8)/T8)</f>
        <v>7.3</v>
      </c>
      <c r="V8" s="35">
        <f t="shared" si="2"/>
        <v>12.933333333333334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12.933333333333334</v>
      </c>
      <c r="AQ8" s="54">
        <f>IF($AP$31=AP8,1,0)</f>
        <v>0</v>
      </c>
      <c r="AR8" s="55">
        <f>IF(AQ8=1,0,AP8)</f>
        <v>12.933333333333334</v>
      </c>
      <c r="AS8" s="54">
        <f>IF(AR$31=AR8,2,0)</f>
        <v>0</v>
      </c>
      <c r="AT8" s="55">
        <f>IF(AS8&lt;&gt;0,0,AR8)</f>
        <v>12.933333333333334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82</v>
      </c>
      <c r="C9" s="21" t="s">
        <v>77</v>
      </c>
      <c r="D9" s="48">
        <v>5.4</v>
      </c>
      <c r="E9" s="48"/>
      <c r="F9" s="48"/>
      <c r="G9" s="35">
        <f t="shared" si="1"/>
        <v>5.4</v>
      </c>
      <c r="H9" s="48"/>
      <c r="I9" s="48"/>
      <c r="J9" s="49">
        <v>7.1</v>
      </c>
      <c r="K9" s="49">
        <v>7.3</v>
      </c>
      <c r="L9" s="49">
        <v>7.1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7.166666666666667</v>
      </c>
      <c r="O9" s="48"/>
      <c r="P9" s="48"/>
      <c r="Q9" s="48"/>
      <c r="R9" s="48">
        <v>8.3000000000000007</v>
      </c>
      <c r="S9" s="48">
        <v>8.3000000000000007</v>
      </c>
      <c r="T9" s="50">
        <f t="shared" ref="T9:T30" si="8">IF(O9=0,0,1)+IF(P9=0,0,1)+IF(Q9=0,0,1)+IF(R9=0,0,1)+IF(S9=0,0,1)</f>
        <v>2</v>
      </c>
      <c r="U9" s="35">
        <f t="shared" ref="U9:U30" si="9">IF(T9=0,0,(O9+P9+Q9+R9+S9)/T9)</f>
        <v>8.3000000000000007</v>
      </c>
      <c r="V9" s="35">
        <f t="shared" si="2"/>
        <v>20.866666666666667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20.866666666666667</v>
      </c>
      <c r="AQ9" s="54">
        <f t="shared" ref="AQ9:AQ30" si="14">IF($AP$31=AP9,1,0)</f>
        <v>0</v>
      </c>
      <c r="AR9" s="55">
        <f t="shared" ref="AR9:AR30" si="15">IF(AQ9=1,0,AP9)</f>
        <v>20.866666666666667</v>
      </c>
      <c r="AS9" s="54">
        <f t="shared" ref="AS9:AS30" si="16">IF(AR$31=AR9,2,0)</f>
        <v>0</v>
      </c>
      <c r="AT9" s="55">
        <f t="shared" ref="AT9:AT30" si="17">IF(AS9&lt;&gt;0,0,AR9)</f>
        <v>20.866666666666667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 t="s">
        <v>78</v>
      </c>
      <c r="C10" s="21" t="s">
        <v>63</v>
      </c>
      <c r="D10" s="48">
        <v>2.8</v>
      </c>
      <c r="E10" s="48"/>
      <c r="F10" s="48"/>
      <c r="G10" s="35">
        <f t="shared" si="1"/>
        <v>2.8</v>
      </c>
      <c r="H10" s="48"/>
      <c r="I10" s="48"/>
      <c r="J10" s="49">
        <v>3.5</v>
      </c>
      <c r="K10" s="49">
        <v>4.0999999999999996</v>
      </c>
      <c r="L10" s="49">
        <v>3.5</v>
      </c>
      <c r="M10" s="50">
        <f t="shared" si="6"/>
        <v>3</v>
      </c>
      <c r="N10" s="35">
        <f t="shared" si="7"/>
        <v>3.6999999999999997</v>
      </c>
      <c r="O10" s="48"/>
      <c r="P10" s="48"/>
      <c r="Q10" s="48"/>
      <c r="R10" s="48">
        <v>6.3</v>
      </c>
      <c r="S10" s="48">
        <v>6.3</v>
      </c>
      <c r="T10" s="50">
        <f t="shared" si="8"/>
        <v>2</v>
      </c>
      <c r="U10" s="35">
        <f t="shared" si="9"/>
        <v>6.3</v>
      </c>
      <c r="V10" s="35">
        <f t="shared" si="2"/>
        <v>12.8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12.8</v>
      </c>
      <c r="AQ10" s="54">
        <f t="shared" si="14"/>
        <v>0</v>
      </c>
      <c r="AR10" s="55">
        <f t="shared" si="15"/>
        <v>12.8</v>
      </c>
      <c r="AS10" s="54">
        <f t="shared" si="16"/>
        <v>0</v>
      </c>
      <c r="AT10" s="55">
        <f t="shared" si="17"/>
        <v>12.8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 t="s">
        <v>79</v>
      </c>
      <c r="C11" s="21" t="s">
        <v>77</v>
      </c>
      <c r="D11" s="48">
        <v>10</v>
      </c>
      <c r="E11" s="48"/>
      <c r="F11" s="48"/>
      <c r="G11" s="35">
        <f t="shared" si="1"/>
        <v>10</v>
      </c>
      <c r="H11" s="48"/>
      <c r="I11" s="48"/>
      <c r="J11" s="49">
        <v>7.5</v>
      </c>
      <c r="K11" s="49">
        <v>7.7</v>
      </c>
      <c r="L11" s="49">
        <v>7.7</v>
      </c>
      <c r="M11" s="50">
        <f t="shared" si="6"/>
        <v>3</v>
      </c>
      <c r="N11" s="35">
        <f t="shared" si="7"/>
        <v>7.6333333333333329</v>
      </c>
      <c r="O11" s="48"/>
      <c r="P11" s="48"/>
      <c r="Q11" s="48"/>
      <c r="R11" s="48">
        <v>6.5</v>
      </c>
      <c r="S11" s="48">
        <v>6.5</v>
      </c>
      <c r="T11" s="50">
        <f t="shared" si="8"/>
        <v>2</v>
      </c>
      <c r="U11" s="35">
        <f t="shared" si="9"/>
        <v>6.5</v>
      </c>
      <c r="V11" s="35">
        <f t="shared" si="2"/>
        <v>24.133333333333333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24.133333333333333</v>
      </c>
      <c r="AQ11" s="54">
        <f t="shared" si="14"/>
        <v>1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1</v>
      </c>
      <c r="AZ11" s="3"/>
    </row>
    <row r="12" spans="1:52">
      <c r="A12" s="13">
        <v>7</v>
      </c>
      <c r="B12" s="21" t="s">
        <v>80</v>
      </c>
      <c r="C12" s="21" t="s">
        <v>81</v>
      </c>
      <c r="D12" s="48">
        <v>7.4</v>
      </c>
      <c r="E12" s="48"/>
      <c r="F12" s="48"/>
      <c r="G12" s="35">
        <f t="shared" si="1"/>
        <v>7.4</v>
      </c>
      <c r="H12" s="48"/>
      <c r="I12" s="48"/>
      <c r="J12" s="49">
        <v>6.3</v>
      </c>
      <c r="K12" s="49">
        <v>6.8</v>
      </c>
      <c r="L12" s="49">
        <v>6</v>
      </c>
      <c r="M12" s="50">
        <f t="shared" si="6"/>
        <v>3</v>
      </c>
      <c r="N12" s="35">
        <f t="shared" si="7"/>
        <v>6.3666666666666671</v>
      </c>
      <c r="O12" s="48"/>
      <c r="P12" s="48"/>
      <c r="Q12" s="48"/>
      <c r="R12" s="48">
        <v>7.6</v>
      </c>
      <c r="S12" s="48">
        <v>7.6</v>
      </c>
      <c r="T12" s="50">
        <f t="shared" si="8"/>
        <v>2</v>
      </c>
      <c r="U12" s="35">
        <f t="shared" si="9"/>
        <v>7.6</v>
      </c>
      <c r="V12" s="35">
        <f t="shared" si="2"/>
        <v>21.366666666666667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21.366666666666667</v>
      </c>
      <c r="AQ12" s="54">
        <f t="shared" si="14"/>
        <v>0</v>
      </c>
      <c r="AR12" s="55">
        <f t="shared" si="15"/>
        <v>21.366666666666667</v>
      </c>
      <c r="AS12" s="54">
        <f t="shared" si="16"/>
        <v>0</v>
      </c>
      <c r="AT12" s="55">
        <f t="shared" si="17"/>
        <v>21.366666666666667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 hidden="1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7.6333333333333329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8.3000000000000007</v>
      </c>
      <c r="V31" s="35">
        <f>MAX(V6:V30)</f>
        <v>24.133333333333333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24.133333333333333</v>
      </c>
      <c r="AQ31" s="54" t="s">
        <v>3</v>
      </c>
      <c r="AR31" s="1">
        <f>MAX(AR6:AR30)</f>
        <v>22.400000000000002</v>
      </c>
      <c r="AS31" s="54" t="s">
        <v>3</v>
      </c>
      <c r="AT31" s="1">
        <f>MAX(AT6:AT30)</f>
        <v>21.933333333333337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topLeftCell="A4" zoomScale="90" zoomScaleNormal="90" workbookViewId="0">
      <selection activeCell="E46" sqref="E46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69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">
        <v>202</v>
      </c>
      <c r="K5" s="34" t="str">
        <f>B44</f>
        <v>Kaia</v>
      </c>
      <c r="L5" s="34" t="str">
        <f>B43</f>
        <v>Liivi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Kaisa</v>
      </c>
      <c r="AD5" s="30" t="str">
        <f>B44</f>
        <v>Kaia</v>
      </c>
      <c r="AE5" s="30" t="str">
        <f>B43</f>
        <v>Liivi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64" t="s">
        <v>165</v>
      </c>
      <c r="C6" s="21" t="s">
        <v>144</v>
      </c>
      <c r="D6" s="48"/>
      <c r="E6" s="48"/>
      <c r="F6" s="48"/>
      <c r="G6" s="35">
        <f>D6-E6-F6</f>
        <v>0</v>
      </c>
      <c r="H6" s="48"/>
      <c r="I6" s="48"/>
      <c r="J6" s="49"/>
      <c r="K6" s="49"/>
      <c r="L6" s="49"/>
      <c r="M6" s="50">
        <f>IF(H6=0,0,1)+IF(I6=0,0,1)+IF(J6=0,0,1)+IF(K6=0,0,1)+IF(L6=0,0,1)</f>
        <v>0</v>
      </c>
      <c r="N6" s="35">
        <f>IF(M6=0,0,(H6+I6+J6+K6+L6)/M6)</f>
        <v>0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0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0</v>
      </c>
      <c r="AQ6" s="54">
        <f>IF($AP$31=AP6,1,0)</f>
        <v>0</v>
      </c>
      <c r="AR6" s="55">
        <f>IF(AQ6=1,0,AP6)</f>
        <v>0</v>
      </c>
      <c r="AS6" s="54">
        <f>IF(AR$31=AR6,2,0)</f>
        <v>0</v>
      </c>
      <c r="AT6" s="55">
        <f>IF(AS6&lt;&gt;0,0,AR6)</f>
        <v>0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0</v>
      </c>
      <c r="AZ6" s="3"/>
    </row>
    <row r="7" spans="1:52">
      <c r="A7" s="13">
        <v>2</v>
      </c>
      <c r="B7" s="21" t="s">
        <v>166</v>
      </c>
      <c r="C7" s="21" t="s">
        <v>144</v>
      </c>
      <c r="D7" s="48">
        <v>9.6999999999999993</v>
      </c>
      <c r="E7" s="48"/>
      <c r="F7" s="48"/>
      <c r="G7" s="35">
        <f t="shared" ref="G7:G21" si="1">D7-E7-F7</f>
        <v>9.6999999999999993</v>
      </c>
      <c r="H7" s="48"/>
      <c r="I7" s="48"/>
      <c r="J7" s="49">
        <v>6.9</v>
      </c>
      <c r="K7" s="49">
        <v>6.9</v>
      </c>
      <c r="L7" s="49">
        <v>6.6</v>
      </c>
      <c r="M7" s="50">
        <f>IF(H7=0,0,1)+IF(I7=0,0,1)+IF(J7=0,0,1)+IF(K7=0,0,1)+IF(L7=0,0,1)</f>
        <v>3</v>
      </c>
      <c r="N7" s="35">
        <f>IF(M7=0,0,(H7+I7+J7+K7+L7)/M7)</f>
        <v>6.8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16.5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16.5</v>
      </c>
      <c r="AQ7" s="54">
        <f>IF($AP$31=AP7,1,0)</f>
        <v>0</v>
      </c>
      <c r="AR7" s="55">
        <f>IF(AQ7=1,0,AP7)</f>
        <v>16.5</v>
      </c>
      <c r="AS7" s="54">
        <f>IF(AR$31=AR7,2,0)</f>
        <v>0</v>
      </c>
      <c r="AT7" s="55">
        <f>IF(AS7&lt;&gt;0,0,AR7)</f>
        <v>16.5</v>
      </c>
      <c r="AU7" s="54">
        <f>IF(AT$31=AT7,3,0)</f>
        <v>3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3</v>
      </c>
      <c r="AZ7" s="3"/>
    </row>
    <row r="8" spans="1:52">
      <c r="A8" s="13">
        <v>3</v>
      </c>
      <c r="B8" s="21" t="s">
        <v>167</v>
      </c>
      <c r="C8" s="21" t="s">
        <v>168</v>
      </c>
      <c r="D8" s="48">
        <v>5.0999999999999996</v>
      </c>
      <c r="E8" s="48"/>
      <c r="F8" s="48"/>
      <c r="G8" s="35">
        <f t="shared" si="1"/>
        <v>5.0999999999999996</v>
      </c>
      <c r="H8" s="48"/>
      <c r="I8" s="48"/>
      <c r="J8" s="49">
        <v>6.3</v>
      </c>
      <c r="K8" s="49">
        <v>6.2</v>
      </c>
      <c r="L8" s="49">
        <v>6.3</v>
      </c>
      <c r="M8" s="50">
        <f>IF(H8=0,0,1)+IF(I8=0,0,1)+IF(J8=0,0,1)+IF(K8=0,0,1)+IF(L8=0,0,1)</f>
        <v>3</v>
      </c>
      <c r="N8" s="35">
        <f>IF(M8=0,0,(H8+I8+J8+K8+L8)/M8)</f>
        <v>6.2666666666666666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11.366666666666667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11.366666666666667</v>
      </c>
      <c r="AQ8" s="54">
        <f>IF($AP$31=AP8,1,0)</f>
        <v>0</v>
      </c>
      <c r="AR8" s="55">
        <f>IF(AQ8=1,0,AP8)</f>
        <v>11.366666666666667</v>
      </c>
      <c r="AS8" s="54">
        <f>IF(AR$31=AR8,2,0)</f>
        <v>0</v>
      </c>
      <c r="AT8" s="55">
        <f>IF(AS8&lt;&gt;0,0,AR8)</f>
        <v>11.366666666666667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169</v>
      </c>
      <c r="C9" s="21" t="s">
        <v>144</v>
      </c>
      <c r="D9" s="48">
        <v>6.8</v>
      </c>
      <c r="E9" s="48"/>
      <c r="F9" s="48"/>
      <c r="G9" s="35">
        <f t="shared" si="1"/>
        <v>6.8</v>
      </c>
      <c r="H9" s="48"/>
      <c r="I9" s="48"/>
      <c r="J9" s="49">
        <v>6.8</v>
      </c>
      <c r="K9" s="49">
        <v>6.5</v>
      </c>
      <c r="L9" s="49">
        <v>6.9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6.7333333333333343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13.533333333333335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13.533333333333335</v>
      </c>
      <c r="AQ9" s="54">
        <f t="shared" ref="AQ9:AQ30" si="14">IF($AP$31=AP9,1,0)</f>
        <v>0</v>
      </c>
      <c r="AR9" s="55">
        <f t="shared" ref="AR9:AR30" si="15">IF(AQ9=1,0,AP9)</f>
        <v>13.533333333333335</v>
      </c>
      <c r="AS9" s="54">
        <f t="shared" ref="AS9:AS30" si="16">IF(AR$31=AR9,2,0)</f>
        <v>0</v>
      </c>
      <c r="AT9" s="55">
        <f t="shared" ref="AT9:AT30" si="17">IF(AS9&lt;&gt;0,0,AR9)</f>
        <v>13.533333333333335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 t="s">
        <v>170</v>
      </c>
      <c r="C10" s="21" t="s">
        <v>144</v>
      </c>
      <c r="D10" s="48">
        <v>10</v>
      </c>
      <c r="E10" s="48"/>
      <c r="F10" s="48"/>
      <c r="G10" s="35">
        <f t="shared" si="1"/>
        <v>10</v>
      </c>
      <c r="H10" s="48"/>
      <c r="I10" s="48"/>
      <c r="J10" s="49">
        <v>5.8</v>
      </c>
      <c r="K10" s="49">
        <v>5.6</v>
      </c>
      <c r="L10" s="49">
        <v>6.1</v>
      </c>
      <c r="M10" s="50">
        <f t="shared" si="6"/>
        <v>3</v>
      </c>
      <c r="N10" s="35">
        <f t="shared" si="7"/>
        <v>5.833333333333333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15.833333333333332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15.833333333333332</v>
      </c>
      <c r="AQ10" s="54">
        <f t="shared" si="14"/>
        <v>0</v>
      </c>
      <c r="AR10" s="55">
        <f t="shared" si="15"/>
        <v>15.833333333333332</v>
      </c>
      <c r="AS10" s="54">
        <f t="shared" si="16"/>
        <v>0</v>
      </c>
      <c r="AT10" s="55">
        <f t="shared" si="17"/>
        <v>15.833333333333332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 t="s">
        <v>171</v>
      </c>
      <c r="C11" s="21" t="s">
        <v>144</v>
      </c>
      <c r="D11" s="48">
        <v>9.6999999999999993</v>
      </c>
      <c r="E11" s="48"/>
      <c r="F11" s="48"/>
      <c r="G11" s="35">
        <f t="shared" si="1"/>
        <v>9.6999999999999993</v>
      </c>
      <c r="H11" s="48"/>
      <c r="I11" s="48"/>
      <c r="J11" s="49">
        <v>8</v>
      </c>
      <c r="K11" s="49">
        <v>8</v>
      </c>
      <c r="L11" s="49">
        <v>8.1999999999999993</v>
      </c>
      <c r="M11" s="50">
        <f t="shared" si="6"/>
        <v>3</v>
      </c>
      <c r="N11" s="35">
        <f t="shared" si="7"/>
        <v>8.0666666666666664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17.766666666666666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17.766666666666666</v>
      </c>
      <c r="AQ11" s="54">
        <f t="shared" si="14"/>
        <v>1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1</v>
      </c>
      <c r="AZ11" s="3"/>
    </row>
    <row r="12" spans="1:52">
      <c r="A12" s="13">
        <v>7</v>
      </c>
      <c r="B12" s="21" t="s">
        <v>172</v>
      </c>
      <c r="C12" s="21" t="s">
        <v>144</v>
      </c>
      <c r="D12" s="48">
        <v>9.1</v>
      </c>
      <c r="E12" s="48"/>
      <c r="F12" s="48"/>
      <c r="G12" s="35">
        <f t="shared" si="1"/>
        <v>9.1</v>
      </c>
      <c r="H12" s="48"/>
      <c r="I12" s="48"/>
      <c r="J12" s="49">
        <v>5</v>
      </c>
      <c r="K12" s="49">
        <v>4.7</v>
      </c>
      <c r="L12" s="49">
        <v>5.2</v>
      </c>
      <c r="M12" s="50">
        <f t="shared" si="6"/>
        <v>3</v>
      </c>
      <c r="N12" s="35">
        <f t="shared" si="7"/>
        <v>4.9666666666666659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14.066666666666666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14.066666666666666</v>
      </c>
      <c r="AQ12" s="54">
        <f t="shared" si="14"/>
        <v>0</v>
      </c>
      <c r="AR12" s="55">
        <f t="shared" si="15"/>
        <v>14.066666666666666</v>
      </c>
      <c r="AS12" s="54">
        <f t="shared" si="16"/>
        <v>0</v>
      </c>
      <c r="AT12" s="55">
        <f t="shared" si="17"/>
        <v>14.066666666666666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>
      <c r="A13" s="13">
        <v>8</v>
      </c>
      <c r="B13" s="22" t="s">
        <v>173</v>
      </c>
      <c r="C13" s="21" t="s">
        <v>144</v>
      </c>
      <c r="D13" s="48">
        <v>9.6999999999999993</v>
      </c>
      <c r="E13" s="48"/>
      <c r="F13" s="48"/>
      <c r="G13" s="35">
        <f t="shared" si="1"/>
        <v>9.6999999999999993</v>
      </c>
      <c r="H13" s="48"/>
      <c r="I13" s="48"/>
      <c r="J13" s="49">
        <v>7.9</v>
      </c>
      <c r="K13" s="49">
        <v>7.7</v>
      </c>
      <c r="L13" s="49">
        <v>7.6</v>
      </c>
      <c r="M13" s="50">
        <f t="shared" si="6"/>
        <v>3</v>
      </c>
      <c r="N13" s="35">
        <f t="shared" si="7"/>
        <v>7.7333333333333343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17.433333333333334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17.433333333333334</v>
      </c>
      <c r="AQ13" s="54">
        <f t="shared" si="14"/>
        <v>0</v>
      </c>
      <c r="AR13" s="55">
        <f t="shared" si="15"/>
        <v>17.433333333333334</v>
      </c>
      <c r="AS13" s="54">
        <f t="shared" si="16"/>
        <v>2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2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8.0666666666666664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17.766666666666666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17.766666666666666</v>
      </c>
      <c r="AQ31" s="54" t="s">
        <v>3</v>
      </c>
      <c r="AR31" s="1">
        <f>MAX(AR6:AR30)</f>
        <v>17.433333333333334</v>
      </c>
      <c r="AS31" s="54" t="s">
        <v>3</v>
      </c>
      <c r="AT31" s="1">
        <f>MAX(AT6:AT30)</f>
        <v>16.5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39" t="s">
        <v>107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107</v>
      </c>
      <c r="C35" s="39"/>
      <c r="AR35" s="40"/>
    </row>
    <row r="36" spans="1:44">
      <c r="A36" s="5" t="s">
        <v>88</v>
      </c>
      <c r="B36" s="39" t="s">
        <v>108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109</v>
      </c>
      <c r="C43" s="39"/>
      <c r="AR43" s="40"/>
    </row>
    <row r="44" spans="1:44">
      <c r="A44" s="5" t="s">
        <v>94</v>
      </c>
      <c r="B44" s="39" t="s">
        <v>66</v>
      </c>
      <c r="C44" s="39"/>
      <c r="AR44" s="40"/>
    </row>
    <row r="45" spans="1:44">
      <c r="A45" s="5" t="s">
        <v>95</v>
      </c>
      <c r="B45" s="39" t="s">
        <v>202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44" sqref="L44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5" width="7.7109375" style="40" customWidth="1"/>
    <col min="6" max="6" width="9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68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38.25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">
        <v>202</v>
      </c>
      <c r="K5" s="34" t="str">
        <f>B44</f>
        <v>Kaia</v>
      </c>
      <c r="L5" s="34" t="str">
        <f>B43</f>
        <v>Liivi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Kaisa</v>
      </c>
      <c r="AD5" s="30" t="str">
        <f>B44</f>
        <v>Kaia</v>
      </c>
      <c r="AE5" s="30" t="str">
        <f>B43</f>
        <v>Liivi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154</v>
      </c>
      <c r="C6" s="21" t="s">
        <v>64</v>
      </c>
      <c r="D6" s="48">
        <v>10</v>
      </c>
      <c r="E6" s="48"/>
      <c r="F6" s="48"/>
      <c r="G6" s="35">
        <f>D6-E6-F6</f>
        <v>10</v>
      </c>
      <c r="H6" s="48"/>
      <c r="I6" s="48"/>
      <c r="J6" s="49">
        <v>7.8</v>
      </c>
      <c r="K6" s="49">
        <v>7.9</v>
      </c>
      <c r="L6" s="49">
        <v>7.3</v>
      </c>
      <c r="M6" s="50">
        <f>IF(H6=0,0,1)+IF(I6=0,0,1)+IF(J6=0,0,1)+IF(K6=0,0,1)+IF(L6=0,0,1)</f>
        <v>3</v>
      </c>
      <c r="N6" s="35">
        <f>IF(M6=0,0,(H6+I6+J6+K6+L6)/M6)</f>
        <v>7.666666666666667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17.666666666666668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17.666666666666668</v>
      </c>
      <c r="AQ6" s="54">
        <f>IF($AP$31=AP6,1,0)</f>
        <v>0</v>
      </c>
      <c r="AR6" s="55">
        <f>IF(AQ6=1,0,AP6)</f>
        <v>17.666666666666668</v>
      </c>
      <c r="AS6" s="54">
        <f>IF(AR$31=AR6,2,0)</f>
        <v>0</v>
      </c>
      <c r="AT6" s="55">
        <f>IF(AS6&lt;&gt;0,0,AR6)</f>
        <v>17.666666666666668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/>
      <c r="AZ6" s="3"/>
    </row>
    <row r="7" spans="1:52">
      <c r="A7" s="13">
        <v>2</v>
      </c>
      <c r="B7" s="21" t="s">
        <v>155</v>
      </c>
      <c r="C7" s="21" t="s">
        <v>64</v>
      </c>
      <c r="D7" s="48">
        <v>7.4</v>
      </c>
      <c r="E7" s="48"/>
      <c r="F7" s="48"/>
      <c r="G7" s="35">
        <f t="shared" ref="G7:G21" si="1">D7-E7-F7</f>
        <v>7.4</v>
      </c>
      <c r="H7" s="48"/>
      <c r="I7" s="48"/>
      <c r="J7" s="49">
        <v>8</v>
      </c>
      <c r="K7" s="49">
        <v>7.9</v>
      </c>
      <c r="L7" s="49">
        <v>8.4</v>
      </c>
      <c r="M7" s="50">
        <f>IF(H7=0,0,1)+IF(I7=0,0,1)+IF(J7=0,0,1)+IF(K7=0,0,1)+IF(L7=0,0,1)</f>
        <v>3</v>
      </c>
      <c r="N7" s="35">
        <f>IF(M7=0,0,(H7+I7+J7+K7+L7)/M7)</f>
        <v>8.1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15.5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15.5</v>
      </c>
      <c r="AQ7" s="54">
        <f>IF($AP$31=AP7,1,0)</f>
        <v>0</v>
      </c>
      <c r="AR7" s="55">
        <f>IF(AQ7=1,0,AP7)</f>
        <v>15.5</v>
      </c>
      <c r="AS7" s="54">
        <f>IF(AR$31=AR7,2,0)</f>
        <v>0</v>
      </c>
      <c r="AT7" s="55">
        <f>IF(AS7&lt;&gt;0,0,AR7)</f>
        <v>15.5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/>
      <c r="AZ7" s="3"/>
    </row>
    <row r="8" spans="1:52">
      <c r="A8" s="13">
        <v>3</v>
      </c>
      <c r="B8" s="21" t="s">
        <v>156</v>
      </c>
      <c r="C8" s="21" t="s">
        <v>111</v>
      </c>
      <c r="D8" s="48">
        <v>10</v>
      </c>
      <c r="E8" s="48"/>
      <c r="F8" s="48"/>
      <c r="G8" s="35">
        <f t="shared" si="1"/>
        <v>10</v>
      </c>
      <c r="H8" s="48"/>
      <c r="I8" s="48"/>
      <c r="J8" s="49">
        <v>8.9</v>
      </c>
      <c r="K8" s="49">
        <v>8.6999999999999993</v>
      </c>
      <c r="L8" s="49">
        <v>8.8000000000000007</v>
      </c>
      <c r="M8" s="50">
        <f>IF(H8=0,0,1)+IF(I8=0,0,1)+IF(J8=0,0,1)+IF(K8=0,0,1)+IF(L8=0,0,1)</f>
        <v>3</v>
      </c>
      <c r="N8" s="35">
        <f>IF(M8=0,0,(H8+I8+J8+K8+L8)/M8)</f>
        <v>8.8000000000000007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18.8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18.8</v>
      </c>
      <c r="AQ8" s="54">
        <f>IF($AP$31=AP8,1,0)</f>
        <v>1</v>
      </c>
      <c r="AR8" s="55">
        <f>IF(AQ8=1,0,AP8)</f>
        <v>0</v>
      </c>
      <c r="AS8" s="54">
        <f>IF(AR$31=AR8,2,0)</f>
        <v>0</v>
      </c>
      <c r="AT8" s="55">
        <f>IF(AS8&lt;&gt;0,0,AR8)</f>
        <v>0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ref="AY8:AY30" si="5">IF((AV8+AW8+AX8)=3,(AQ8+AS8+AU8),$A$32)</f>
        <v>1</v>
      </c>
      <c r="AZ8" s="3">
        <v>1</v>
      </c>
    </row>
    <row r="9" spans="1:52">
      <c r="A9" s="13">
        <v>4</v>
      </c>
      <c r="B9" s="21" t="s">
        <v>157</v>
      </c>
      <c r="C9" s="21" t="s">
        <v>64</v>
      </c>
      <c r="D9" s="48">
        <v>10</v>
      </c>
      <c r="E9" s="48"/>
      <c r="F9" s="48"/>
      <c r="G9" s="35">
        <f t="shared" si="1"/>
        <v>10</v>
      </c>
      <c r="H9" s="48"/>
      <c r="I9" s="48"/>
      <c r="J9" s="49">
        <v>6.9</v>
      </c>
      <c r="K9" s="49">
        <v>6.6</v>
      </c>
      <c r="L9" s="49">
        <v>6.8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6.7666666666666666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16.766666666666666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16.766666666666666</v>
      </c>
      <c r="AQ9" s="54">
        <f t="shared" ref="AQ9:AQ30" si="14">IF($AP$31=AP9,1,0)</f>
        <v>0</v>
      </c>
      <c r="AR9" s="55">
        <f t="shared" ref="AR9:AR30" si="15">IF(AQ9=1,0,AP9)</f>
        <v>16.766666666666666</v>
      </c>
      <c r="AS9" s="54">
        <f t="shared" ref="AS9:AS30" si="16">IF(AR$31=AR9,2,0)</f>
        <v>0</v>
      </c>
      <c r="AT9" s="55">
        <f t="shared" ref="AT9:AT30" si="17">IF(AS9&lt;&gt;0,0,AR9)</f>
        <v>16.766666666666666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/>
      <c r="AZ9" s="3"/>
    </row>
    <row r="10" spans="1:52">
      <c r="A10" s="13">
        <v>5</v>
      </c>
      <c r="B10" s="38" t="s">
        <v>158</v>
      </c>
      <c r="C10" s="21" t="s">
        <v>111</v>
      </c>
      <c r="D10" s="48">
        <v>9.6999999999999993</v>
      </c>
      <c r="E10" s="48"/>
      <c r="F10" s="48"/>
      <c r="G10" s="35">
        <f t="shared" si="1"/>
        <v>9.6999999999999993</v>
      </c>
      <c r="H10" s="48"/>
      <c r="I10" s="48"/>
      <c r="J10" s="49">
        <v>9</v>
      </c>
      <c r="K10" s="49">
        <v>8.9</v>
      </c>
      <c r="L10" s="49">
        <v>9</v>
      </c>
      <c r="M10" s="50">
        <f t="shared" si="6"/>
        <v>3</v>
      </c>
      <c r="N10" s="35">
        <f t="shared" si="7"/>
        <v>8.9666666666666668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18.666666666666664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18.666666666666664</v>
      </c>
      <c r="AQ10" s="54">
        <f t="shared" si="14"/>
        <v>0</v>
      </c>
      <c r="AR10" s="55">
        <f t="shared" si="15"/>
        <v>18.666666666666664</v>
      </c>
      <c r="AS10" s="54">
        <f t="shared" si="16"/>
        <v>2</v>
      </c>
      <c r="AT10" s="55">
        <f t="shared" si="17"/>
        <v>0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2</v>
      </c>
      <c r="AZ10" s="3">
        <v>2</v>
      </c>
    </row>
    <row r="11" spans="1:52">
      <c r="A11" s="13">
        <v>6</v>
      </c>
      <c r="B11" s="21" t="s">
        <v>159</v>
      </c>
      <c r="C11" s="21" t="s">
        <v>64</v>
      </c>
      <c r="D11" s="48">
        <v>10</v>
      </c>
      <c r="E11" s="48"/>
      <c r="F11" s="48"/>
      <c r="G11" s="35">
        <f t="shared" si="1"/>
        <v>10</v>
      </c>
      <c r="H11" s="48"/>
      <c r="I11" s="48"/>
      <c r="J11" s="49">
        <v>8.3000000000000007</v>
      </c>
      <c r="K11" s="49">
        <v>8</v>
      </c>
      <c r="L11" s="49">
        <v>8.1999999999999993</v>
      </c>
      <c r="M11" s="50">
        <f t="shared" si="6"/>
        <v>3</v>
      </c>
      <c r="N11" s="35">
        <f t="shared" si="7"/>
        <v>8.1666666666666661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18.166666666666664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18.166666666666664</v>
      </c>
      <c r="AQ11" s="54">
        <f t="shared" si="14"/>
        <v>0</v>
      </c>
      <c r="AR11" s="55">
        <f t="shared" si="15"/>
        <v>18.166666666666664</v>
      </c>
      <c r="AS11" s="54">
        <f t="shared" si="16"/>
        <v>0</v>
      </c>
      <c r="AT11" s="55">
        <f t="shared" si="17"/>
        <v>18.166666666666664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/>
      <c r="AZ11" s="3"/>
    </row>
    <row r="12" spans="1:52">
      <c r="A12" s="13">
        <v>7</v>
      </c>
      <c r="B12" s="21" t="s">
        <v>160</v>
      </c>
      <c r="C12" s="21" t="s">
        <v>111</v>
      </c>
      <c r="D12" s="48">
        <v>10</v>
      </c>
      <c r="E12" s="48"/>
      <c r="F12" s="48"/>
      <c r="G12" s="35">
        <f t="shared" si="1"/>
        <v>10</v>
      </c>
      <c r="H12" s="48"/>
      <c r="I12" s="48"/>
      <c r="J12" s="49">
        <v>8.4</v>
      </c>
      <c r="K12" s="49">
        <v>8.1</v>
      </c>
      <c r="L12" s="49">
        <v>8.3000000000000007</v>
      </c>
      <c r="M12" s="50">
        <f t="shared" si="6"/>
        <v>3</v>
      </c>
      <c r="N12" s="35">
        <f t="shared" si="7"/>
        <v>8.2666666666666675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18.266666666666666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18.266666666666666</v>
      </c>
      <c r="AQ12" s="54">
        <f t="shared" si="14"/>
        <v>0</v>
      </c>
      <c r="AR12" s="55">
        <f t="shared" si="15"/>
        <v>18.266666666666666</v>
      </c>
      <c r="AS12" s="54">
        <f t="shared" si="16"/>
        <v>0</v>
      </c>
      <c r="AT12" s="55">
        <f t="shared" si="17"/>
        <v>18.266666666666666</v>
      </c>
      <c r="AU12" s="54">
        <f t="shared" si="18"/>
        <v>3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3</v>
      </c>
      <c r="AZ12" s="3">
        <v>3</v>
      </c>
    </row>
    <row r="13" spans="1:52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8.9666666666666668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18.8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18.8</v>
      </c>
      <c r="AQ31" s="54" t="s">
        <v>3</v>
      </c>
      <c r="AR31" s="1">
        <f>MAX(AR6:AR30)</f>
        <v>18.666666666666664</v>
      </c>
      <c r="AS31" s="54" t="s">
        <v>3</v>
      </c>
      <c r="AT31" s="1">
        <f>MAX(AT6:AT30)</f>
        <v>18.266666666666666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39" t="s">
        <v>107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107</v>
      </c>
      <c r="C35" s="39"/>
      <c r="AR35" s="40"/>
    </row>
    <row r="36" spans="1:44">
      <c r="A36" s="5" t="s">
        <v>88</v>
      </c>
      <c r="B36" s="39" t="s">
        <v>108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109</v>
      </c>
      <c r="C43" s="39"/>
      <c r="AR43" s="40"/>
    </row>
    <row r="44" spans="1:44">
      <c r="A44" s="5" t="s">
        <v>94</v>
      </c>
      <c r="B44" s="39" t="s">
        <v>66</v>
      </c>
      <c r="C44" s="39"/>
      <c r="AR44" s="40"/>
    </row>
    <row r="45" spans="1:44">
      <c r="A45" s="5" t="s">
        <v>95</v>
      </c>
      <c r="B45" s="39" t="s">
        <v>202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E41" sqref="BE41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5" width="7.7109375" style="40" customWidth="1"/>
    <col min="6" max="6" width="9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61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58"/>
      <c r="C3" s="58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38.25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174</v>
      </c>
      <c r="C6" s="21" t="s">
        <v>63</v>
      </c>
      <c r="D6" s="48">
        <v>10</v>
      </c>
      <c r="E6" s="48"/>
      <c r="F6" s="48"/>
      <c r="G6" s="35">
        <f>D6-E6-F6</f>
        <v>10</v>
      </c>
      <c r="H6" s="48"/>
      <c r="I6" s="48"/>
      <c r="J6" s="49">
        <v>8.1</v>
      </c>
      <c r="K6" s="49">
        <v>8.6999999999999993</v>
      </c>
      <c r="L6" s="49">
        <v>8.1</v>
      </c>
      <c r="M6" s="50">
        <f>IF(H6=0,0,1)+IF(I6=0,0,1)+IF(J6=0,0,1)+IF(K6=0,0,1)+IF(L6=0,0,1)</f>
        <v>3</v>
      </c>
      <c r="N6" s="35">
        <f>IF(M6=0,0,(H6+I6+J6+K6+L6)/M6)</f>
        <v>8.2999999999999989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18.299999999999997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18.299999999999997</v>
      </c>
      <c r="AQ6" s="54">
        <f>IF($AP$31=AP6,1,0)</f>
        <v>0</v>
      </c>
      <c r="AR6" s="55">
        <f>IF(AQ6=1,0,AP6)</f>
        <v>18.299999999999997</v>
      </c>
      <c r="AS6" s="54">
        <f>IF(AR$31=AR6,2,0)</f>
        <v>2</v>
      </c>
      <c r="AT6" s="55">
        <f>IF(AS6&lt;&gt;0,0,AR6)</f>
        <v>0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2</v>
      </c>
      <c r="AZ6" s="3"/>
    </row>
    <row r="7" spans="1:52">
      <c r="A7" s="13">
        <v>2</v>
      </c>
      <c r="B7" s="21" t="s">
        <v>175</v>
      </c>
      <c r="C7" s="60" t="s">
        <v>64</v>
      </c>
      <c r="D7" s="48">
        <v>10</v>
      </c>
      <c r="E7" s="48"/>
      <c r="F7" s="48"/>
      <c r="G7" s="35">
        <f t="shared" ref="G7:G21" si="1">D7-E7-F7</f>
        <v>10</v>
      </c>
      <c r="H7" s="48"/>
      <c r="I7" s="48"/>
      <c r="J7" s="49">
        <v>7.8</v>
      </c>
      <c r="K7" s="49">
        <v>8.3000000000000007</v>
      </c>
      <c r="L7" s="49">
        <v>7.8</v>
      </c>
      <c r="M7" s="50">
        <f>IF(H7=0,0,1)+IF(I7=0,0,1)+IF(J7=0,0,1)+IF(K7=0,0,1)+IF(L7=0,0,1)</f>
        <v>3</v>
      </c>
      <c r="N7" s="35">
        <f>IF(M7=0,0,(H7+I7+J7+K7+L7)/M7)</f>
        <v>7.9666666666666677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17.966666666666669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17.966666666666669</v>
      </c>
      <c r="AQ7" s="54">
        <f>IF($AP$31=AP7,1,0)</f>
        <v>0</v>
      </c>
      <c r="AR7" s="55">
        <f>IF(AQ7=1,0,AP7)</f>
        <v>17.966666666666669</v>
      </c>
      <c r="AS7" s="54">
        <f>IF(AR$31=AR7,2,0)</f>
        <v>0</v>
      </c>
      <c r="AT7" s="55">
        <f>IF(AS7&lt;&gt;0,0,AR7)</f>
        <v>17.966666666666669</v>
      </c>
      <c r="AU7" s="54">
        <f>IF(AT$31=AT7,3,0)</f>
        <v>3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3</v>
      </c>
      <c r="AZ7" s="3"/>
    </row>
    <row r="8" spans="1:52">
      <c r="A8" s="13">
        <v>3</v>
      </c>
      <c r="B8" s="21" t="s">
        <v>176</v>
      </c>
      <c r="C8" s="21" t="s">
        <v>63</v>
      </c>
      <c r="D8" s="48">
        <v>9.4</v>
      </c>
      <c r="E8" s="48"/>
      <c r="F8" s="48"/>
      <c r="G8" s="35">
        <f t="shared" si="1"/>
        <v>9.4</v>
      </c>
      <c r="H8" s="48"/>
      <c r="I8" s="48"/>
      <c r="J8" s="49">
        <v>7.2</v>
      </c>
      <c r="K8" s="49">
        <v>7.1</v>
      </c>
      <c r="L8" s="49">
        <v>6.4</v>
      </c>
      <c r="M8" s="50">
        <f>IF(H8=0,0,1)+IF(I8=0,0,1)+IF(J8=0,0,1)+IF(K8=0,0,1)+IF(L8=0,0,1)</f>
        <v>3</v>
      </c>
      <c r="N8" s="35">
        <f>IF(M8=0,0,(H8+I8+J8+K8+L8)/M8)</f>
        <v>6.9000000000000012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16.3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16.3</v>
      </c>
      <c r="AQ8" s="54">
        <f>IF($AP$31=AP8,1,0)</f>
        <v>0</v>
      </c>
      <c r="AR8" s="55">
        <f>IF(AQ8=1,0,AP8)</f>
        <v>16.3</v>
      </c>
      <c r="AS8" s="54">
        <f>IF(AR$31=AR8,2,0)</f>
        <v>0</v>
      </c>
      <c r="AT8" s="55">
        <f>IF(AS8&lt;&gt;0,0,AR8)</f>
        <v>16.3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177</v>
      </c>
      <c r="C9" s="60" t="s">
        <v>64</v>
      </c>
      <c r="D9" s="48">
        <v>9.6999999999999993</v>
      </c>
      <c r="E9" s="48"/>
      <c r="F9" s="48"/>
      <c r="G9" s="35">
        <f t="shared" si="1"/>
        <v>9.6999999999999993</v>
      </c>
      <c r="H9" s="48"/>
      <c r="I9" s="48"/>
      <c r="J9" s="49">
        <v>7</v>
      </c>
      <c r="K9" s="49">
        <v>7.2</v>
      </c>
      <c r="L9" s="49">
        <v>6.8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7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16.7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16.7</v>
      </c>
      <c r="AQ9" s="54">
        <f t="shared" ref="AQ9:AQ30" si="14">IF($AP$31=AP9,1,0)</f>
        <v>0</v>
      </c>
      <c r="AR9" s="55">
        <f t="shared" ref="AR9:AR30" si="15">IF(AQ9=1,0,AP9)</f>
        <v>16.7</v>
      </c>
      <c r="AS9" s="54">
        <f t="shared" ref="AS9:AS30" si="16">IF(AR$31=AR9,2,0)</f>
        <v>0</v>
      </c>
      <c r="AT9" s="55">
        <f t="shared" ref="AT9:AT30" si="17">IF(AS9&lt;&gt;0,0,AR9)</f>
        <v>16.7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 t="s">
        <v>178</v>
      </c>
      <c r="C10" s="21" t="s">
        <v>63</v>
      </c>
      <c r="D10" s="48">
        <v>9.6999999999999993</v>
      </c>
      <c r="E10" s="48"/>
      <c r="F10" s="48"/>
      <c r="G10" s="35">
        <f t="shared" si="1"/>
        <v>9.6999999999999993</v>
      </c>
      <c r="H10" s="48"/>
      <c r="I10" s="48"/>
      <c r="J10" s="49">
        <v>5.5</v>
      </c>
      <c r="K10" s="49">
        <v>6.3</v>
      </c>
      <c r="L10" s="49">
        <v>6</v>
      </c>
      <c r="M10" s="50">
        <f t="shared" si="6"/>
        <v>3</v>
      </c>
      <c r="N10" s="35">
        <f t="shared" si="7"/>
        <v>5.9333333333333336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15.633333333333333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15.633333333333333</v>
      </c>
      <c r="AQ10" s="54">
        <f t="shared" si="14"/>
        <v>0</v>
      </c>
      <c r="AR10" s="55">
        <f t="shared" si="15"/>
        <v>15.633333333333333</v>
      </c>
      <c r="AS10" s="54">
        <f t="shared" si="16"/>
        <v>0</v>
      </c>
      <c r="AT10" s="55">
        <f t="shared" si="17"/>
        <v>15.633333333333333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 t="s">
        <v>179</v>
      </c>
      <c r="C11" s="21" t="s">
        <v>77</v>
      </c>
      <c r="D11" s="48">
        <v>10</v>
      </c>
      <c r="E11" s="48"/>
      <c r="F11" s="48"/>
      <c r="G11" s="35">
        <f t="shared" si="1"/>
        <v>10</v>
      </c>
      <c r="H11" s="48"/>
      <c r="I11" s="48"/>
      <c r="J11" s="49">
        <v>8.6</v>
      </c>
      <c r="K11" s="49">
        <v>8.4</v>
      </c>
      <c r="L11" s="49">
        <v>8.4</v>
      </c>
      <c r="M11" s="50">
        <f t="shared" si="6"/>
        <v>3</v>
      </c>
      <c r="N11" s="35">
        <f t="shared" si="7"/>
        <v>8.4666666666666668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18.466666666666669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18.466666666666669</v>
      </c>
      <c r="AQ11" s="54">
        <f t="shared" si="14"/>
        <v>1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1</v>
      </c>
      <c r="AZ11" s="3"/>
    </row>
    <row r="12" spans="1:52">
      <c r="A12" s="13">
        <v>7</v>
      </c>
      <c r="B12" s="21" t="s">
        <v>180</v>
      </c>
      <c r="C12" s="21" t="s">
        <v>63</v>
      </c>
      <c r="D12" s="48">
        <v>9.4</v>
      </c>
      <c r="E12" s="48"/>
      <c r="F12" s="48"/>
      <c r="G12" s="35">
        <f t="shared" si="1"/>
        <v>9.4</v>
      </c>
      <c r="H12" s="48"/>
      <c r="I12" s="48"/>
      <c r="J12" s="49">
        <v>6.2</v>
      </c>
      <c r="K12" s="49">
        <v>6.6</v>
      </c>
      <c r="L12" s="49">
        <v>5.7</v>
      </c>
      <c r="M12" s="50">
        <f t="shared" si="6"/>
        <v>3</v>
      </c>
      <c r="N12" s="35">
        <f t="shared" si="7"/>
        <v>6.166666666666667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15.566666666666666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15.566666666666666</v>
      </c>
      <c r="AQ12" s="54">
        <f t="shared" si="14"/>
        <v>0</v>
      </c>
      <c r="AR12" s="55">
        <f t="shared" si="15"/>
        <v>15.566666666666666</v>
      </c>
      <c r="AS12" s="54">
        <f t="shared" si="16"/>
        <v>0</v>
      </c>
      <c r="AT12" s="55">
        <f t="shared" si="17"/>
        <v>15.566666666666666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8.4666666666666668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18.466666666666669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18.466666666666669</v>
      </c>
      <c r="AQ31" s="54" t="s">
        <v>3</v>
      </c>
      <c r="AR31" s="1">
        <f>MAX(AR6:AR30)</f>
        <v>18.299999999999997</v>
      </c>
      <c r="AS31" s="54" t="s">
        <v>3</v>
      </c>
      <c r="AT31" s="1">
        <f>MAX(AT6:AT30)</f>
        <v>17.966666666666669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sortState ref="B6:BG8">
    <sortCondition descending="1" ref="AP6:AP8"/>
  </sortState>
  <mergeCells count="11">
    <mergeCell ref="F1:K1"/>
    <mergeCell ref="D3:V3"/>
    <mergeCell ref="W3:AO3"/>
    <mergeCell ref="A56:C56"/>
    <mergeCell ref="A34:C34"/>
    <mergeCell ref="A40:C40"/>
    <mergeCell ref="A42:C42"/>
    <mergeCell ref="A48:C48"/>
    <mergeCell ref="A50:C50"/>
    <mergeCell ref="A2:B2"/>
    <mergeCell ref="F2:S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tabSelected="1" zoomScale="90" zoomScaleNormal="9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B23" sqref="BB23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59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181</v>
      </c>
      <c r="C6" s="21" t="s">
        <v>64</v>
      </c>
      <c r="D6" s="48">
        <v>10</v>
      </c>
      <c r="E6" s="48"/>
      <c r="F6" s="48"/>
      <c r="G6" s="35">
        <f t="shared" ref="G6:G21" si="0">D6-E6-F6</f>
        <v>10</v>
      </c>
      <c r="H6" s="48"/>
      <c r="I6" s="48"/>
      <c r="J6" s="49">
        <v>8.4</v>
      </c>
      <c r="K6" s="49">
        <v>8.4</v>
      </c>
      <c r="L6" s="49">
        <v>8.8000000000000007</v>
      </c>
      <c r="M6" s="50">
        <f t="shared" ref="M6:M30" si="1">IF(H6=0,0,1)+IF(I6=0,0,1)+IF(J6=0,0,1)+IF(K6=0,0,1)+IF(L6=0,0,1)</f>
        <v>3</v>
      </c>
      <c r="N6" s="35">
        <f t="shared" ref="N6:N30" si="2">IF(M6=0,0,(H6+I6+J6+K6+L6)/M6)</f>
        <v>8.5333333333333332</v>
      </c>
      <c r="O6" s="48"/>
      <c r="P6" s="48"/>
      <c r="Q6" s="48"/>
      <c r="R6" s="48">
        <v>6.1</v>
      </c>
      <c r="S6" s="48">
        <v>6.1</v>
      </c>
      <c r="T6" s="50">
        <f t="shared" ref="T6:T30" si="3">IF(O6=0,0,1)+IF(P6=0,0,1)+IF(Q6=0,0,1)+IF(R6=0,0,1)+IF(S6=0,0,1)</f>
        <v>2</v>
      </c>
      <c r="U6" s="35">
        <f t="shared" ref="U6:U30" si="4">IF(T6=0,0,(O6+P6+Q6+R6+S6)/T6)</f>
        <v>6.1</v>
      </c>
      <c r="V6" s="35">
        <f t="shared" ref="V6:V30" si="5">G6+N6+U6</f>
        <v>24.633333333333333</v>
      </c>
      <c r="W6" s="51"/>
      <c r="X6" s="51"/>
      <c r="Y6" s="51"/>
      <c r="Z6" s="27">
        <f t="shared" ref="Z6:Z30" si="6">W6-X6-Y6</f>
        <v>0</v>
      </c>
      <c r="AA6" s="51"/>
      <c r="AB6" s="51"/>
      <c r="AC6" s="52"/>
      <c r="AD6" s="52"/>
      <c r="AE6" s="52"/>
      <c r="AF6" s="53">
        <f t="shared" ref="AF6:AF30" si="7">IF(AA6=0,0,1)+IF(AB6=0,0,1)+IF(AC6=0,0,1)+IF(AD6=0,0,1)+IF(AE6=0,0,1)</f>
        <v>0</v>
      </c>
      <c r="AG6" s="27">
        <f t="shared" ref="AG6:AG30" si="8">IF(AF6=0,0,(AA6+AB6+AC6+AD6+AE6)/AF6)</f>
        <v>0</v>
      </c>
      <c r="AH6" s="51"/>
      <c r="AI6" s="51"/>
      <c r="AJ6" s="51"/>
      <c r="AK6" s="51"/>
      <c r="AL6" s="51"/>
      <c r="AM6" s="53">
        <f t="shared" ref="AM6:AM30" si="9">IF(AH6=0,0,1)+IF(AI6=0,0,1)+IF(AJ6=0,0,1)+IF(AK6=0,0,1)+IF(AL6=0,0,1)</f>
        <v>0</v>
      </c>
      <c r="AN6" s="27">
        <f t="shared" ref="AN6:AN30" si="10">IF(AM6=0,0,(AH6+AI6+AJ6+AK6+AL6)/AM6)</f>
        <v>0</v>
      </c>
      <c r="AO6" s="27">
        <f t="shared" ref="AO6:AO30" si="11">Z6+AG6+AN6</f>
        <v>0</v>
      </c>
      <c r="AP6" s="27">
        <f t="shared" ref="AP6:AP30" si="12">V6+AO6</f>
        <v>24.633333333333333</v>
      </c>
      <c r="AQ6" s="54">
        <f t="shared" ref="AQ6:AQ30" si="13">IF($AP$31=AP6,1,0)</f>
        <v>0</v>
      </c>
      <c r="AR6" s="55">
        <f t="shared" ref="AR6:AR30" si="14">IF(AQ6=1,0,AP6)</f>
        <v>24.633333333333333</v>
      </c>
      <c r="AS6" s="54">
        <f t="shared" ref="AS6:AS30" si="15">IF(AR$31=AR6,2,0)</f>
        <v>2</v>
      </c>
      <c r="AT6" s="55">
        <f t="shared" ref="AT6:AT30" si="16">IF(AS6&lt;&gt;0,0,AR6)</f>
        <v>0</v>
      </c>
      <c r="AU6" s="54">
        <f t="shared" ref="AU6:AU30" si="17">IF(AT$31=AT6,3,0)</f>
        <v>0</v>
      </c>
      <c r="AV6" s="54">
        <f t="shared" ref="AV6:AV30" si="18">IF(AP$31&lt;&gt;0,1,0)</f>
        <v>1</v>
      </c>
      <c r="AW6" s="54">
        <f t="shared" ref="AW6:AW30" si="19">IF(AR$31&lt;&gt;0,1,0)</f>
        <v>1</v>
      </c>
      <c r="AX6" s="54">
        <f t="shared" ref="AX6:AX30" si="20">IF(AT$31&lt;&gt;0,1,0)</f>
        <v>1</v>
      </c>
      <c r="AY6" s="29">
        <f t="shared" ref="AY6:AY30" si="21">IF((AV6+AW6+AX6)=3,(AQ6+AS6+AU6),$A$32)</f>
        <v>2</v>
      </c>
      <c r="AZ6" s="3"/>
    </row>
    <row r="7" spans="1:52">
      <c r="A7" s="13">
        <v>2</v>
      </c>
      <c r="B7" s="21" t="s">
        <v>182</v>
      </c>
      <c r="C7" s="21" t="s">
        <v>77</v>
      </c>
      <c r="D7" s="48">
        <v>7.7</v>
      </c>
      <c r="E7" s="48"/>
      <c r="F7" s="48"/>
      <c r="G7" s="35">
        <f t="shared" si="0"/>
        <v>7.7</v>
      </c>
      <c r="H7" s="48"/>
      <c r="I7" s="48"/>
      <c r="J7" s="49">
        <v>6.9</v>
      </c>
      <c r="K7" s="49">
        <v>7.1</v>
      </c>
      <c r="L7" s="49">
        <v>6.8</v>
      </c>
      <c r="M7" s="50">
        <f t="shared" si="1"/>
        <v>3</v>
      </c>
      <c r="N7" s="35">
        <f t="shared" si="2"/>
        <v>6.9333333333333336</v>
      </c>
      <c r="O7" s="48"/>
      <c r="P7" s="48"/>
      <c r="Q7" s="48"/>
      <c r="R7" s="48">
        <v>7.2</v>
      </c>
      <c r="S7" s="48">
        <v>7.2</v>
      </c>
      <c r="T7" s="50">
        <f t="shared" si="3"/>
        <v>2</v>
      </c>
      <c r="U7" s="35">
        <f t="shared" si="4"/>
        <v>7.2</v>
      </c>
      <c r="V7" s="35">
        <f t="shared" si="5"/>
        <v>21.833333333333332</v>
      </c>
      <c r="W7" s="51"/>
      <c r="X7" s="51"/>
      <c r="Y7" s="51"/>
      <c r="Z7" s="27">
        <f t="shared" si="6"/>
        <v>0</v>
      </c>
      <c r="AA7" s="51"/>
      <c r="AB7" s="51"/>
      <c r="AC7" s="52"/>
      <c r="AD7" s="52"/>
      <c r="AE7" s="52"/>
      <c r="AF7" s="53">
        <f t="shared" si="7"/>
        <v>0</v>
      </c>
      <c r="AG7" s="27">
        <f t="shared" si="8"/>
        <v>0</v>
      </c>
      <c r="AH7" s="51"/>
      <c r="AI7" s="51"/>
      <c r="AJ7" s="51"/>
      <c r="AK7" s="51"/>
      <c r="AL7" s="51"/>
      <c r="AM7" s="53">
        <f t="shared" si="9"/>
        <v>0</v>
      </c>
      <c r="AN7" s="27">
        <f t="shared" si="10"/>
        <v>0</v>
      </c>
      <c r="AO7" s="27">
        <f t="shared" si="11"/>
        <v>0</v>
      </c>
      <c r="AP7" s="27">
        <f t="shared" si="12"/>
        <v>21.833333333333332</v>
      </c>
      <c r="AQ7" s="54">
        <f t="shared" si="13"/>
        <v>0</v>
      </c>
      <c r="AR7" s="55">
        <f t="shared" si="14"/>
        <v>21.833333333333332</v>
      </c>
      <c r="AS7" s="54">
        <f t="shared" si="15"/>
        <v>0</v>
      </c>
      <c r="AT7" s="55">
        <f t="shared" si="16"/>
        <v>21.833333333333332</v>
      </c>
      <c r="AU7" s="54">
        <f t="shared" si="17"/>
        <v>0</v>
      </c>
      <c r="AV7" s="54">
        <f t="shared" si="18"/>
        <v>1</v>
      </c>
      <c r="AW7" s="54">
        <f t="shared" si="19"/>
        <v>1</v>
      </c>
      <c r="AX7" s="54">
        <f t="shared" si="20"/>
        <v>1</v>
      </c>
      <c r="AY7" s="29">
        <f t="shared" si="21"/>
        <v>0</v>
      </c>
      <c r="AZ7" s="3"/>
    </row>
    <row r="8" spans="1:52">
      <c r="A8" s="13">
        <v>3</v>
      </c>
      <c r="B8" s="21" t="s">
        <v>183</v>
      </c>
      <c r="C8" s="21" t="s">
        <v>81</v>
      </c>
      <c r="D8" s="48">
        <v>4.8</v>
      </c>
      <c r="E8" s="48"/>
      <c r="F8" s="48"/>
      <c r="G8" s="35">
        <f t="shared" si="0"/>
        <v>4.8</v>
      </c>
      <c r="H8" s="48"/>
      <c r="I8" s="48"/>
      <c r="J8" s="49">
        <v>3.9</v>
      </c>
      <c r="K8" s="49">
        <v>5.0999999999999996</v>
      </c>
      <c r="L8" s="49">
        <v>4.0999999999999996</v>
      </c>
      <c r="M8" s="50">
        <f t="shared" si="1"/>
        <v>3</v>
      </c>
      <c r="N8" s="35">
        <f t="shared" si="2"/>
        <v>4.3666666666666663</v>
      </c>
      <c r="O8" s="48"/>
      <c r="P8" s="48"/>
      <c r="Q8" s="48"/>
      <c r="R8" s="48">
        <v>4.7</v>
      </c>
      <c r="S8" s="48">
        <v>4.7</v>
      </c>
      <c r="T8" s="50">
        <f t="shared" si="3"/>
        <v>2</v>
      </c>
      <c r="U8" s="35">
        <f t="shared" si="4"/>
        <v>4.7</v>
      </c>
      <c r="V8" s="35">
        <f t="shared" si="5"/>
        <v>13.866666666666667</v>
      </c>
      <c r="W8" s="51"/>
      <c r="X8" s="51"/>
      <c r="Y8" s="51"/>
      <c r="Z8" s="27">
        <f t="shared" si="6"/>
        <v>0</v>
      </c>
      <c r="AA8" s="51"/>
      <c r="AB8" s="51"/>
      <c r="AC8" s="52"/>
      <c r="AD8" s="52"/>
      <c r="AE8" s="52"/>
      <c r="AF8" s="53">
        <f t="shared" si="7"/>
        <v>0</v>
      </c>
      <c r="AG8" s="27">
        <f t="shared" si="8"/>
        <v>0</v>
      </c>
      <c r="AH8" s="51"/>
      <c r="AI8" s="51"/>
      <c r="AJ8" s="51"/>
      <c r="AK8" s="51"/>
      <c r="AL8" s="51"/>
      <c r="AM8" s="53">
        <f t="shared" si="9"/>
        <v>0</v>
      </c>
      <c r="AN8" s="27">
        <f t="shared" si="10"/>
        <v>0</v>
      </c>
      <c r="AO8" s="27">
        <f t="shared" si="11"/>
        <v>0</v>
      </c>
      <c r="AP8" s="27">
        <f t="shared" si="12"/>
        <v>13.866666666666667</v>
      </c>
      <c r="AQ8" s="54">
        <f t="shared" si="13"/>
        <v>0</v>
      </c>
      <c r="AR8" s="55">
        <f t="shared" si="14"/>
        <v>13.866666666666667</v>
      </c>
      <c r="AS8" s="54">
        <f t="shared" si="15"/>
        <v>0</v>
      </c>
      <c r="AT8" s="55">
        <f t="shared" si="16"/>
        <v>13.866666666666667</v>
      </c>
      <c r="AU8" s="54">
        <f t="shared" si="17"/>
        <v>0</v>
      </c>
      <c r="AV8" s="54">
        <f t="shared" si="18"/>
        <v>1</v>
      </c>
      <c r="AW8" s="54">
        <f t="shared" si="19"/>
        <v>1</v>
      </c>
      <c r="AX8" s="54">
        <f t="shared" si="20"/>
        <v>1</v>
      </c>
      <c r="AY8" s="29">
        <f t="shared" si="21"/>
        <v>0</v>
      </c>
      <c r="AZ8" s="3"/>
    </row>
    <row r="9" spans="1:52">
      <c r="A9" s="13">
        <v>4</v>
      </c>
      <c r="B9" s="21" t="s">
        <v>184</v>
      </c>
      <c r="C9" s="21" t="s">
        <v>64</v>
      </c>
      <c r="D9" s="48">
        <v>7.4</v>
      </c>
      <c r="E9" s="48"/>
      <c r="F9" s="48"/>
      <c r="G9" s="35">
        <f t="shared" si="0"/>
        <v>7.4</v>
      </c>
      <c r="H9" s="48"/>
      <c r="I9" s="48"/>
      <c r="J9" s="49">
        <v>5.2</v>
      </c>
      <c r="K9" s="49">
        <v>5.3</v>
      </c>
      <c r="L9" s="49">
        <v>4.7</v>
      </c>
      <c r="M9" s="50">
        <f t="shared" si="1"/>
        <v>3</v>
      </c>
      <c r="N9" s="35">
        <f t="shared" si="2"/>
        <v>5.0666666666666664</v>
      </c>
      <c r="O9" s="48"/>
      <c r="P9" s="48"/>
      <c r="Q9" s="48"/>
      <c r="R9" s="48">
        <v>6.8</v>
      </c>
      <c r="S9" s="48">
        <v>6.8</v>
      </c>
      <c r="T9" s="50">
        <f t="shared" si="3"/>
        <v>2</v>
      </c>
      <c r="U9" s="35">
        <f t="shared" si="4"/>
        <v>6.8</v>
      </c>
      <c r="V9" s="35">
        <f t="shared" si="5"/>
        <v>19.266666666666666</v>
      </c>
      <c r="W9" s="51"/>
      <c r="X9" s="51"/>
      <c r="Y9" s="51"/>
      <c r="Z9" s="27">
        <f t="shared" si="6"/>
        <v>0</v>
      </c>
      <c r="AA9" s="51"/>
      <c r="AB9" s="51"/>
      <c r="AC9" s="52"/>
      <c r="AD9" s="52"/>
      <c r="AE9" s="52"/>
      <c r="AF9" s="53">
        <f t="shared" si="7"/>
        <v>0</v>
      </c>
      <c r="AG9" s="27">
        <f t="shared" si="8"/>
        <v>0</v>
      </c>
      <c r="AH9" s="51"/>
      <c r="AI9" s="51"/>
      <c r="AJ9" s="51"/>
      <c r="AK9" s="51"/>
      <c r="AL9" s="51"/>
      <c r="AM9" s="53">
        <f t="shared" si="9"/>
        <v>0</v>
      </c>
      <c r="AN9" s="27">
        <f t="shared" si="10"/>
        <v>0</v>
      </c>
      <c r="AO9" s="27">
        <f t="shared" si="11"/>
        <v>0</v>
      </c>
      <c r="AP9" s="27">
        <f t="shared" si="12"/>
        <v>19.266666666666666</v>
      </c>
      <c r="AQ9" s="54">
        <f t="shared" si="13"/>
        <v>0</v>
      </c>
      <c r="AR9" s="55">
        <f t="shared" si="14"/>
        <v>19.266666666666666</v>
      </c>
      <c r="AS9" s="54">
        <f t="shared" si="15"/>
        <v>0</v>
      </c>
      <c r="AT9" s="55">
        <f t="shared" si="16"/>
        <v>19.266666666666666</v>
      </c>
      <c r="AU9" s="54">
        <f t="shared" si="17"/>
        <v>0</v>
      </c>
      <c r="AV9" s="54">
        <f t="shared" si="18"/>
        <v>1</v>
      </c>
      <c r="AW9" s="54">
        <f t="shared" si="19"/>
        <v>1</v>
      </c>
      <c r="AX9" s="54">
        <f t="shared" si="20"/>
        <v>1</v>
      </c>
      <c r="AY9" s="29">
        <f t="shared" si="21"/>
        <v>0</v>
      </c>
      <c r="AZ9" s="3"/>
    </row>
    <row r="10" spans="1:52">
      <c r="A10" s="13">
        <v>5</v>
      </c>
      <c r="B10" s="22" t="s">
        <v>185</v>
      </c>
      <c r="C10" s="21" t="s">
        <v>63</v>
      </c>
      <c r="D10" s="48">
        <v>9.6999999999999993</v>
      </c>
      <c r="E10" s="48"/>
      <c r="F10" s="48">
        <v>0.3</v>
      </c>
      <c r="G10" s="35">
        <f t="shared" si="0"/>
        <v>9.3999999999999986</v>
      </c>
      <c r="H10" s="48"/>
      <c r="I10" s="48"/>
      <c r="J10" s="49">
        <v>5.5</v>
      </c>
      <c r="K10" s="49">
        <v>6.5</v>
      </c>
      <c r="L10" s="49">
        <v>5.9</v>
      </c>
      <c r="M10" s="50">
        <f t="shared" si="1"/>
        <v>3</v>
      </c>
      <c r="N10" s="35">
        <f t="shared" si="2"/>
        <v>5.9666666666666659</v>
      </c>
      <c r="O10" s="48"/>
      <c r="P10" s="48"/>
      <c r="Q10" s="48"/>
      <c r="R10" s="48">
        <v>7.1</v>
      </c>
      <c r="S10" s="48">
        <v>7.1</v>
      </c>
      <c r="T10" s="50">
        <f t="shared" si="3"/>
        <v>2</v>
      </c>
      <c r="U10" s="35">
        <f t="shared" si="4"/>
        <v>7.1</v>
      </c>
      <c r="V10" s="35">
        <f t="shared" si="5"/>
        <v>22.466666666666661</v>
      </c>
      <c r="W10" s="51"/>
      <c r="X10" s="51"/>
      <c r="Y10" s="51"/>
      <c r="Z10" s="27">
        <f t="shared" si="6"/>
        <v>0</v>
      </c>
      <c r="AA10" s="51"/>
      <c r="AB10" s="51"/>
      <c r="AC10" s="52"/>
      <c r="AD10" s="52"/>
      <c r="AE10" s="52"/>
      <c r="AF10" s="53">
        <f t="shared" si="7"/>
        <v>0</v>
      </c>
      <c r="AG10" s="27">
        <f t="shared" si="8"/>
        <v>0</v>
      </c>
      <c r="AH10" s="51"/>
      <c r="AI10" s="51"/>
      <c r="AJ10" s="51"/>
      <c r="AK10" s="51"/>
      <c r="AL10" s="51"/>
      <c r="AM10" s="53">
        <f t="shared" si="9"/>
        <v>0</v>
      </c>
      <c r="AN10" s="27">
        <f t="shared" si="10"/>
        <v>0</v>
      </c>
      <c r="AO10" s="27">
        <f t="shared" si="11"/>
        <v>0</v>
      </c>
      <c r="AP10" s="27">
        <f t="shared" si="12"/>
        <v>22.466666666666661</v>
      </c>
      <c r="AQ10" s="54">
        <f t="shared" si="13"/>
        <v>0</v>
      </c>
      <c r="AR10" s="55">
        <f t="shared" si="14"/>
        <v>22.466666666666661</v>
      </c>
      <c r="AS10" s="54">
        <f t="shared" si="15"/>
        <v>0</v>
      </c>
      <c r="AT10" s="55">
        <f t="shared" si="16"/>
        <v>22.466666666666661</v>
      </c>
      <c r="AU10" s="54">
        <f t="shared" si="17"/>
        <v>0</v>
      </c>
      <c r="AV10" s="54">
        <f t="shared" si="18"/>
        <v>1</v>
      </c>
      <c r="AW10" s="54">
        <f t="shared" si="19"/>
        <v>1</v>
      </c>
      <c r="AX10" s="54">
        <f t="shared" si="20"/>
        <v>1</v>
      </c>
      <c r="AY10" s="29">
        <f t="shared" si="21"/>
        <v>0</v>
      </c>
      <c r="AZ10" s="3"/>
    </row>
    <row r="11" spans="1:52">
      <c r="A11" s="13">
        <v>6</v>
      </c>
      <c r="B11" s="21" t="s">
        <v>186</v>
      </c>
      <c r="C11" s="21" t="s">
        <v>168</v>
      </c>
      <c r="D11" s="48">
        <v>9.4</v>
      </c>
      <c r="E11" s="48"/>
      <c r="F11" s="48"/>
      <c r="G11" s="35">
        <f t="shared" si="0"/>
        <v>9.4</v>
      </c>
      <c r="H11" s="48"/>
      <c r="I11" s="48"/>
      <c r="J11" s="49">
        <v>6.1</v>
      </c>
      <c r="K11" s="49">
        <v>6.9</v>
      </c>
      <c r="L11" s="49">
        <v>6.5</v>
      </c>
      <c r="M11" s="50">
        <f t="shared" si="1"/>
        <v>3</v>
      </c>
      <c r="N11" s="35">
        <f t="shared" si="2"/>
        <v>6.5</v>
      </c>
      <c r="O11" s="48"/>
      <c r="P11" s="48"/>
      <c r="Q11" s="48"/>
      <c r="R11" s="48">
        <v>6.4</v>
      </c>
      <c r="S11" s="48">
        <v>6.4</v>
      </c>
      <c r="T11" s="50">
        <f t="shared" si="3"/>
        <v>2</v>
      </c>
      <c r="U11" s="35">
        <f t="shared" si="4"/>
        <v>6.4</v>
      </c>
      <c r="V11" s="35">
        <f t="shared" si="5"/>
        <v>22.3</v>
      </c>
      <c r="W11" s="51"/>
      <c r="X11" s="51"/>
      <c r="Y11" s="51"/>
      <c r="Z11" s="27">
        <f t="shared" si="6"/>
        <v>0</v>
      </c>
      <c r="AA11" s="51"/>
      <c r="AB11" s="51"/>
      <c r="AC11" s="52"/>
      <c r="AD11" s="52"/>
      <c r="AE11" s="52"/>
      <c r="AF11" s="53">
        <f t="shared" si="7"/>
        <v>0</v>
      </c>
      <c r="AG11" s="27">
        <f t="shared" si="8"/>
        <v>0</v>
      </c>
      <c r="AH11" s="51"/>
      <c r="AI11" s="51"/>
      <c r="AJ11" s="51"/>
      <c r="AK11" s="51"/>
      <c r="AL11" s="51"/>
      <c r="AM11" s="53">
        <f t="shared" si="9"/>
        <v>0</v>
      </c>
      <c r="AN11" s="27">
        <f t="shared" si="10"/>
        <v>0</v>
      </c>
      <c r="AO11" s="27">
        <f t="shared" si="11"/>
        <v>0</v>
      </c>
      <c r="AP11" s="27">
        <f t="shared" si="12"/>
        <v>22.3</v>
      </c>
      <c r="AQ11" s="54">
        <f t="shared" si="13"/>
        <v>0</v>
      </c>
      <c r="AR11" s="55">
        <f t="shared" si="14"/>
        <v>22.3</v>
      </c>
      <c r="AS11" s="54">
        <f t="shared" si="15"/>
        <v>0</v>
      </c>
      <c r="AT11" s="55">
        <f t="shared" si="16"/>
        <v>22.3</v>
      </c>
      <c r="AU11" s="54">
        <f t="shared" si="17"/>
        <v>0</v>
      </c>
      <c r="AV11" s="54">
        <f t="shared" si="18"/>
        <v>1</v>
      </c>
      <c r="AW11" s="54">
        <f t="shared" si="19"/>
        <v>1</v>
      </c>
      <c r="AX11" s="54">
        <f t="shared" si="20"/>
        <v>1</v>
      </c>
      <c r="AY11" s="29">
        <f t="shared" si="21"/>
        <v>0</v>
      </c>
      <c r="AZ11" s="3"/>
    </row>
    <row r="12" spans="1:52">
      <c r="A12" s="13">
        <v>7</v>
      </c>
      <c r="B12" s="21" t="s">
        <v>187</v>
      </c>
      <c r="C12" s="21" t="s">
        <v>81</v>
      </c>
      <c r="D12" s="48">
        <v>10</v>
      </c>
      <c r="E12" s="48"/>
      <c r="F12" s="48"/>
      <c r="G12" s="35">
        <f t="shared" si="0"/>
        <v>10</v>
      </c>
      <c r="H12" s="48"/>
      <c r="I12" s="48"/>
      <c r="J12" s="49">
        <v>8.5</v>
      </c>
      <c r="K12" s="49">
        <v>9.1999999999999993</v>
      </c>
      <c r="L12" s="49">
        <v>8.6999999999999993</v>
      </c>
      <c r="M12" s="50">
        <f t="shared" si="1"/>
        <v>3</v>
      </c>
      <c r="N12" s="35">
        <f t="shared" si="2"/>
        <v>8.7999999999999989</v>
      </c>
      <c r="O12" s="48"/>
      <c r="P12" s="48"/>
      <c r="Q12" s="48"/>
      <c r="R12" s="48">
        <v>4.9000000000000004</v>
      </c>
      <c r="S12" s="48">
        <v>4.9000000000000004</v>
      </c>
      <c r="T12" s="50">
        <f t="shared" si="3"/>
        <v>2</v>
      </c>
      <c r="U12" s="35">
        <f t="shared" si="4"/>
        <v>4.9000000000000004</v>
      </c>
      <c r="V12" s="35">
        <f t="shared" si="5"/>
        <v>23.699999999999996</v>
      </c>
      <c r="W12" s="51"/>
      <c r="X12" s="51"/>
      <c r="Y12" s="51"/>
      <c r="Z12" s="27">
        <f t="shared" si="6"/>
        <v>0</v>
      </c>
      <c r="AA12" s="51"/>
      <c r="AB12" s="51"/>
      <c r="AC12" s="52"/>
      <c r="AD12" s="52"/>
      <c r="AE12" s="52"/>
      <c r="AF12" s="53">
        <f t="shared" si="7"/>
        <v>0</v>
      </c>
      <c r="AG12" s="27">
        <f t="shared" si="8"/>
        <v>0</v>
      </c>
      <c r="AH12" s="51"/>
      <c r="AI12" s="51"/>
      <c r="AJ12" s="51"/>
      <c r="AK12" s="51"/>
      <c r="AL12" s="51"/>
      <c r="AM12" s="53">
        <f t="shared" si="9"/>
        <v>0</v>
      </c>
      <c r="AN12" s="27">
        <f t="shared" si="10"/>
        <v>0</v>
      </c>
      <c r="AO12" s="27">
        <f t="shared" si="11"/>
        <v>0</v>
      </c>
      <c r="AP12" s="27">
        <f t="shared" si="12"/>
        <v>23.699999999999996</v>
      </c>
      <c r="AQ12" s="54">
        <f t="shared" si="13"/>
        <v>0</v>
      </c>
      <c r="AR12" s="55">
        <f t="shared" si="14"/>
        <v>23.699999999999996</v>
      </c>
      <c r="AS12" s="54">
        <f t="shared" si="15"/>
        <v>0</v>
      </c>
      <c r="AT12" s="55">
        <f t="shared" si="16"/>
        <v>23.699999999999996</v>
      </c>
      <c r="AU12" s="54">
        <f t="shared" si="17"/>
        <v>0</v>
      </c>
      <c r="AV12" s="54">
        <f t="shared" si="18"/>
        <v>1</v>
      </c>
      <c r="AW12" s="54">
        <f t="shared" si="19"/>
        <v>1</v>
      </c>
      <c r="AX12" s="54">
        <f t="shared" si="20"/>
        <v>1</v>
      </c>
      <c r="AY12" s="29">
        <v>0</v>
      </c>
      <c r="AZ12" s="3"/>
    </row>
    <row r="13" spans="1:52">
      <c r="A13" s="13">
        <v>8</v>
      </c>
      <c r="B13" s="22" t="s">
        <v>188</v>
      </c>
      <c r="C13" s="21" t="s">
        <v>81</v>
      </c>
      <c r="D13" s="48">
        <v>9.4</v>
      </c>
      <c r="E13" s="48"/>
      <c r="F13" s="48"/>
      <c r="G13" s="35">
        <f t="shared" si="0"/>
        <v>9.4</v>
      </c>
      <c r="H13" s="48"/>
      <c r="I13" s="48"/>
      <c r="J13" s="49">
        <v>8.9</v>
      </c>
      <c r="K13" s="49">
        <v>8.8000000000000007</v>
      </c>
      <c r="L13" s="49">
        <v>8.5</v>
      </c>
      <c r="M13" s="50">
        <f t="shared" si="1"/>
        <v>3</v>
      </c>
      <c r="N13" s="35">
        <f t="shared" si="2"/>
        <v>8.7333333333333343</v>
      </c>
      <c r="O13" s="48"/>
      <c r="P13" s="48"/>
      <c r="Q13" s="48"/>
      <c r="R13" s="48">
        <v>5.7</v>
      </c>
      <c r="S13" s="48">
        <v>5.7</v>
      </c>
      <c r="T13" s="50">
        <f t="shared" si="3"/>
        <v>2</v>
      </c>
      <c r="U13" s="35">
        <f t="shared" si="4"/>
        <v>5.7</v>
      </c>
      <c r="V13" s="35">
        <f t="shared" si="5"/>
        <v>23.833333333333332</v>
      </c>
      <c r="W13" s="51"/>
      <c r="X13" s="51"/>
      <c r="Y13" s="51"/>
      <c r="Z13" s="27">
        <f t="shared" si="6"/>
        <v>0</v>
      </c>
      <c r="AA13" s="51"/>
      <c r="AB13" s="51"/>
      <c r="AC13" s="52"/>
      <c r="AD13" s="52"/>
      <c r="AE13" s="52"/>
      <c r="AF13" s="53">
        <f t="shared" si="7"/>
        <v>0</v>
      </c>
      <c r="AG13" s="27">
        <f t="shared" si="8"/>
        <v>0</v>
      </c>
      <c r="AH13" s="51"/>
      <c r="AI13" s="51"/>
      <c r="AJ13" s="51"/>
      <c r="AK13" s="51"/>
      <c r="AL13" s="51"/>
      <c r="AM13" s="53">
        <f t="shared" si="9"/>
        <v>0</v>
      </c>
      <c r="AN13" s="27">
        <f t="shared" si="10"/>
        <v>0</v>
      </c>
      <c r="AO13" s="27">
        <f t="shared" si="11"/>
        <v>0</v>
      </c>
      <c r="AP13" s="27">
        <f t="shared" si="12"/>
        <v>23.833333333333332</v>
      </c>
      <c r="AQ13" s="54">
        <f t="shared" si="13"/>
        <v>0</v>
      </c>
      <c r="AR13" s="55">
        <f t="shared" si="14"/>
        <v>23.833333333333332</v>
      </c>
      <c r="AS13" s="54">
        <f t="shared" si="15"/>
        <v>0</v>
      </c>
      <c r="AT13" s="55">
        <f t="shared" si="16"/>
        <v>23.833333333333332</v>
      </c>
      <c r="AU13" s="54">
        <f t="shared" si="17"/>
        <v>3</v>
      </c>
      <c r="AV13" s="54">
        <f t="shared" si="18"/>
        <v>1</v>
      </c>
      <c r="AW13" s="54">
        <f t="shared" si="19"/>
        <v>1</v>
      </c>
      <c r="AX13" s="54">
        <f t="shared" si="20"/>
        <v>1</v>
      </c>
      <c r="AY13" s="29">
        <f t="shared" si="21"/>
        <v>3</v>
      </c>
      <c r="AZ13" s="3"/>
    </row>
    <row r="14" spans="1:52">
      <c r="A14" s="13">
        <v>9</v>
      </c>
      <c r="B14" s="41" t="s">
        <v>189</v>
      </c>
      <c r="C14" s="21" t="s">
        <v>77</v>
      </c>
      <c r="D14" s="48">
        <v>9.6999999999999993</v>
      </c>
      <c r="E14" s="48"/>
      <c r="F14" s="48"/>
      <c r="G14" s="35">
        <f t="shared" si="0"/>
        <v>9.6999999999999993</v>
      </c>
      <c r="H14" s="48"/>
      <c r="I14" s="48"/>
      <c r="J14" s="49">
        <v>7.9</v>
      </c>
      <c r="K14" s="49">
        <v>8.6</v>
      </c>
      <c r="L14" s="49">
        <v>7.5</v>
      </c>
      <c r="M14" s="50">
        <f t="shared" si="1"/>
        <v>3</v>
      </c>
      <c r="N14" s="35">
        <f t="shared" si="2"/>
        <v>8</v>
      </c>
      <c r="O14" s="48"/>
      <c r="P14" s="48"/>
      <c r="Q14" s="48"/>
      <c r="R14" s="48">
        <v>4.7</v>
      </c>
      <c r="S14" s="48">
        <v>4.7</v>
      </c>
      <c r="T14" s="50">
        <f t="shared" si="3"/>
        <v>2</v>
      </c>
      <c r="U14" s="35">
        <f t="shared" si="4"/>
        <v>4.7</v>
      </c>
      <c r="V14" s="35">
        <f t="shared" si="5"/>
        <v>22.4</v>
      </c>
      <c r="W14" s="51"/>
      <c r="X14" s="51"/>
      <c r="Y14" s="51"/>
      <c r="Z14" s="27">
        <f t="shared" si="6"/>
        <v>0</v>
      </c>
      <c r="AA14" s="51"/>
      <c r="AB14" s="51"/>
      <c r="AC14" s="52"/>
      <c r="AD14" s="52"/>
      <c r="AE14" s="52"/>
      <c r="AF14" s="53">
        <f t="shared" si="7"/>
        <v>0</v>
      </c>
      <c r="AG14" s="27">
        <f t="shared" si="8"/>
        <v>0</v>
      </c>
      <c r="AH14" s="51"/>
      <c r="AI14" s="51"/>
      <c r="AJ14" s="51"/>
      <c r="AK14" s="51"/>
      <c r="AL14" s="51"/>
      <c r="AM14" s="53">
        <f t="shared" si="9"/>
        <v>0</v>
      </c>
      <c r="AN14" s="27">
        <f t="shared" si="10"/>
        <v>0</v>
      </c>
      <c r="AO14" s="27">
        <f t="shared" si="11"/>
        <v>0</v>
      </c>
      <c r="AP14" s="27">
        <f t="shared" si="12"/>
        <v>22.4</v>
      </c>
      <c r="AQ14" s="54">
        <f t="shared" si="13"/>
        <v>0</v>
      </c>
      <c r="AR14" s="55">
        <f t="shared" si="14"/>
        <v>22.4</v>
      </c>
      <c r="AS14" s="54">
        <f t="shared" si="15"/>
        <v>0</v>
      </c>
      <c r="AT14" s="55">
        <f t="shared" si="16"/>
        <v>22.4</v>
      </c>
      <c r="AU14" s="54">
        <f t="shared" si="17"/>
        <v>0</v>
      </c>
      <c r="AV14" s="54">
        <f t="shared" si="18"/>
        <v>1</v>
      </c>
      <c r="AW14" s="54">
        <f t="shared" si="19"/>
        <v>1</v>
      </c>
      <c r="AX14" s="54">
        <f t="shared" si="20"/>
        <v>1</v>
      </c>
      <c r="AY14" s="29">
        <f t="shared" si="21"/>
        <v>0</v>
      </c>
      <c r="AZ14" s="3"/>
    </row>
    <row r="15" spans="1:52">
      <c r="A15" s="13">
        <v>10</v>
      </c>
      <c r="B15" s="41" t="s">
        <v>190</v>
      </c>
      <c r="C15" s="21" t="s">
        <v>63</v>
      </c>
      <c r="D15" s="48">
        <v>5.7</v>
      </c>
      <c r="E15" s="48"/>
      <c r="F15" s="48"/>
      <c r="G15" s="35">
        <f t="shared" si="0"/>
        <v>5.7</v>
      </c>
      <c r="H15" s="48"/>
      <c r="I15" s="48"/>
      <c r="J15" s="49">
        <v>4.8</v>
      </c>
      <c r="K15" s="49">
        <v>5.9</v>
      </c>
      <c r="L15" s="49">
        <v>5</v>
      </c>
      <c r="M15" s="50">
        <f t="shared" si="1"/>
        <v>3</v>
      </c>
      <c r="N15" s="35">
        <f t="shared" si="2"/>
        <v>5.2333333333333334</v>
      </c>
      <c r="O15" s="48"/>
      <c r="P15" s="48"/>
      <c r="Q15" s="48"/>
      <c r="R15" s="48">
        <v>7.7</v>
      </c>
      <c r="S15" s="48">
        <v>7.7</v>
      </c>
      <c r="T15" s="50">
        <f t="shared" si="3"/>
        <v>2</v>
      </c>
      <c r="U15" s="35">
        <f t="shared" si="4"/>
        <v>7.7</v>
      </c>
      <c r="V15" s="35">
        <f t="shared" si="5"/>
        <v>18.633333333333333</v>
      </c>
      <c r="W15" s="51"/>
      <c r="X15" s="51"/>
      <c r="Y15" s="51"/>
      <c r="Z15" s="27">
        <f t="shared" si="6"/>
        <v>0</v>
      </c>
      <c r="AA15" s="51"/>
      <c r="AB15" s="51"/>
      <c r="AC15" s="52"/>
      <c r="AD15" s="52"/>
      <c r="AE15" s="52"/>
      <c r="AF15" s="53">
        <f t="shared" si="7"/>
        <v>0</v>
      </c>
      <c r="AG15" s="27">
        <f t="shared" si="8"/>
        <v>0</v>
      </c>
      <c r="AH15" s="51"/>
      <c r="AI15" s="51"/>
      <c r="AJ15" s="51"/>
      <c r="AK15" s="51"/>
      <c r="AL15" s="51"/>
      <c r="AM15" s="53">
        <f t="shared" si="9"/>
        <v>0</v>
      </c>
      <c r="AN15" s="27">
        <f t="shared" si="10"/>
        <v>0</v>
      </c>
      <c r="AO15" s="27">
        <f t="shared" si="11"/>
        <v>0</v>
      </c>
      <c r="AP15" s="27">
        <f t="shared" si="12"/>
        <v>18.633333333333333</v>
      </c>
      <c r="AQ15" s="54">
        <f t="shared" si="13"/>
        <v>0</v>
      </c>
      <c r="AR15" s="55">
        <f t="shared" si="14"/>
        <v>18.633333333333333</v>
      </c>
      <c r="AS15" s="54">
        <f t="shared" si="15"/>
        <v>0</v>
      </c>
      <c r="AT15" s="55">
        <f t="shared" si="16"/>
        <v>18.633333333333333</v>
      </c>
      <c r="AU15" s="54">
        <f t="shared" si="17"/>
        <v>0</v>
      </c>
      <c r="AV15" s="54">
        <f t="shared" si="18"/>
        <v>1</v>
      </c>
      <c r="AW15" s="54">
        <f t="shared" si="19"/>
        <v>1</v>
      </c>
      <c r="AX15" s="54">
        <f t="shared" si="20"/>
        <v>1</v>
      </c>
      <c r="AY15" s="29">
        <f t="shared" si="21"/>
        <v>0</v>
      </c>
      <c r="AZ15" s="3"/>
    </row>
    <row r="16" spans="1:52">
      <c r="A16" s="15">
        <v>11</v>
      </c>
      <c r="B16" s="41" t="s">
        <v>191</v>
      </c>
      <c r="C16" s="21" t="s">
        <v>63</v>
      </c>
      <c r="D16" s="48">
        <v>9.6999999999999993</v>
      </c>
      <c r="E16" s="48"/>
      <c r="F16" s="48"/>
      <c r="G16" s="35">
        <f t="shared" si="0"/>
        <v>9.6999999999999993</v>
      </c>
      <c r="H16" s="48"/>
      <c r="I16" s="48"/>
      <c r="J16" s="49">
        <v>6.2</v>
      </c>
      <c r="K16" s="49">
        <v>6.9</v>
      </c>
      <c r="L16" s="49">
        <v>5.9</v>
      </c>
      <c r="M16" s="50">
        <f t="shared" si="1"/>
        <v>3</v>
      </c>
      <c r="N16" s="35">
        <f t="shared" si="2"/>
        <v>6.333333333333333</v>
      </c>
      <c r="O16" s="48"/>
      <c r="P16" s="48"/>
      <c r="Q16" s="48"/>
      <c r="R16" s="48">
        <v>6.7</v>
      </c>
      <c r="S16" s="48">
        <v>6.7</v>
      </c>
      <c r="T16" s="50">
        <f t="shared" si="3"/>
        <v>2</v>
      </c>
      <c r="U16" s="35">
        <f t="shared" si="4"/>
        <v>6.7</v>
      </c>
      <c r="V16" s="35">
        <f t="shared" si="5"/>
        <v>22.733333333333331</v>
      </c>
      <c r="W16" s="51"/>
      <c r="X16" s="51"/>
      <c r="Y16" s="51"/>
      <c r="Z16" s="27">
        <f t="shared" si="6"/>
        <v>0</v>
      </c>
      <c r="AA16" s="51"/>
      <c r="AB16" s="51"/>
      <c r="AC16" s="52"/>
      <c r="AD16" s="52"/>
      <c r="AE16" s="52"/>
      <c r="AF16" s="53">
        <f t="shared" si="7"/>
        <v>0</v>
      </c>
      <c r="AG16" s="27">
        <f t="shared" si="8"/>
        <v>0</v>
      </c>
      <c r="AH16" s="51"/>
      <c r="AI16" s="51"/>
      <c r="AJ16" s="51"/>
      <c r="AK16" s="51"/>
      <c r="AL16" s="51"/>
      <c r="AM16" s="53">
        <f t="shared" si="9"/>
        <v>0</v>
      </c>
      <c r="AN16" s="27">
        <f t="shared" si="10"/>
        <v>0</v>
      </c>
      <c r="AO16" s="27">
        <f t="shared" si="11"/>
        <v>0</v>
      </c>
      <c r="AP16" s="27">
        <f t="shared" si="12"/>
        <v>22.733333333333331</v>
      </c>
      <c r="AQ16" s="54">
        <f t="shared" si="13"/>
        <v>0</v>
      </c>
      <c r="AR16" s="55">
        <f t="shared" si="14"/>
        <v>22.733333333333331</v>
      </c>
      <c r="AS16" s="54">
        <f t="shared" si="15"/>
        <v>0</v>
      </c>
      <c r="AT16" s="55">
        <f t="shared" si="16"/>
        <v>22.733333333333331</v>
      </c>
      <c r="AU16" s="54">
        <f t="shared" si="17"/>
        <v>0</v>
      </c>
      <c r="AV16" s="54">
        <f t="shared" si="18"/>
        <v>1</v>
      </c>
      <c r="AW16" s="54">
        <f t="shared" si="19"/>
        <v>1</v>
      </c>
      <c r="AX16" s="54">
        <f t="shared" si="20"/>
        <v>1</v>
      </c>
      <c r="AY16" s="29">
        <f t="shared" si="21"/>
        <v>0</v>
      </c>
      <c r="AZ16" s="3"/>
    </row>
    <row r="17" spans="1:52">
      <c r="A17" s="15">
        <v>12</v>
      </c>
      <c r="B17" s="41" t="s">
        <v>192</v>
      </c>
      <c r="C17" s="21" t="s">
        <v>64</v>
      </c>
      <c r="D17" s="48">
        <v>6</v>
      </c>
      <c r="E17" s="48"/>
      <c r="F17" s="48"/>
      <c r="G17" s="35">
        <f t="shared" si="0"/>
        <v>6</v>
      </c>
      <c r="H17" s="48"/>
      <c r="I17" s="48"/>
      <c r="J17" s="49">
        <v>5.4</v>
      </c>
      <c r="K17" s="49">
        <v>5.8</v>
      </c>
      <c r="L17" s="49">
        <v>5</v>
      </c>
      <c r="M17" s="50">
        <f t="shared" si="1"/>
        <v>3</v>
      </c>
      <c r="N17" s="35">
        <f t="shared" si="2"/>
        <v>5.3999999999999995</v>
      </c>
      <c r="O17" s="48"/>
      <c r="P17" s="48"/>
      <c r="Q17" s="48"/>
      <c r="R17" s="48">
        <v>7.7</v>
      </c>
      <c r="S17" s="48">
        <v>7.7</v>
      </c>
      <c r="T17" s="50">
        <f t="shared" si="3"/>
        <v>2</v>
      </c>
      <c r="U17" s="35">
        <f t="shared" si="4"/>
        <v>7.7</v>
      </c>
      <c r="V17" s="35">
        <f t="shared" si="5"/>
        <v>19.099999999999998</v>
      </c>
      <c r="W17" s="51"/>
      <c r="X17" s="51"/>
      <c r="Y17" s="51"/>
      <c r="Z17" s="27">
        <f t="shared" si="6"/>
        <v>0</v>
      </c>
      <c r="AA17" s="51"/>
      <c r="AB17" s="51"/>
      <c r="AC17" s="52"/>
      <c r="AD17" s="52"/>
      <c r="AE17" s="52"/>
      <c r="AF17" s="53">
        <f t="shared" si="7"/>
        <v>0</v>
      </c>
      <c r="AG17" s="27">
        <f t="shared" si="8"/>
        <v>0</v>
      </c>
      <c r="AH17" s="51"/>
      <c r="AI17" s="51"/>
      <c r="AJ17" s="51"/>
      <c r="AK17" s="51"/>
      <c r="AL17" s="51"/>
      <c r="AM17" s="53">
        <f t="shared" si="9"/>
        <v>0</v>
      </c>
      <c r="AN17" s="27">
        <f t="shared" si="10"/>
        <v>0</v>
      </c>
      <c r="AO17" s="27">
        <f t="shared" si="11"/>
        <v>0</v>
      </c>
      <c r="AP17" s="27">
        <f t="shared" si="12"/>
        <v>19.099999999999998</v>
      </c>
      <c r="AQ17" s="54">
        <f t="shared" si="13"/>
        <v>0</v>
      </c>
      <c r="AR17" s="55">
        <f t="shared" si="14"/>
        <v>19.099999999999998</v>
      </c>
      <c r="AS17" s="54">
        <f t="shared" si="15"/>
        <v>0</v>
      </c>
      <c r="AT17" s="55">
        <f t="shared" si="16"/>
        <v>19.099999999999998</v>
      </c>
      <c r="AU17" s="54">
        <f t="shared" si="17"/>
        <v>0</v>
      </c>
      <c r="AV17" s="54">
        <f t="shared" si="18"/>
        <v>1</v>
      </c>
      <c r="AW17" s="54">
        <f t="shared" si="19"/>
        <v>1</v>
      </c>
      <c r="AX17" s="54">
        <f t="shared" si="20"/>
        <v>1</v>
      </c>
      <c r="AY17" s="29">
        <f t="shared" si="21"/>
        <v>0</v>
      </c>
      <c r="AZ17" s="3"/>
    </row>
    <row r="18" spans="1:52">
      <c r="A18" s="15">
        <v>13</v>
      </c>
      <c r="B18" s="41" t="s">
        <v>193</v>
      </c>
      <c r="C18" s="41" t="s">
        <v>144</v>
      </c>
      <c r="D18" s="48">
        <v>10</v>
      </c>
      <c r="E18" s="48"/>
      <c r="F18" s="48"/>
      <c r="G18" s="35">
        <f t="shared" si="0"/>
        <v>10</v>
      </c>
      <c r="H18" s="48"/>
      <c r="I18" s="48"/>
      <c r="J18" s="49">
        <v>8.1</v>
      </c>
      <c r="K18" s="49">
        <v>8.5</v>
      </c>
      <c r="L18" s="49">
        <v>8.4</v>
      </c>
      <c r="M18" s="50">
        <f t="shared" si="1"/>
        <v>3</v>
      </c>
      <c r="N18" s="35">
        <f t="shared" si="2"/>
        <v>8.3333333333333339</v>
      </c>
      <c r="O18" s="48"/>
      <c r="P18" s="48"/>
      <c r="Q18" s="48"/>
      <c r="R18" s="48">
        <v>7.5</v>
      </c>
      <c r="S18" s="48">
        <v>7.5</v>
      </c>
      <c r="T18" s="50">
        <f t="shared" si="3"/>
        <v>2</v>
      </c>
      <c r="U18" s="35">
        <f t="shared" si="4"/>
        <v>7.5</v>
      </c>
      <c r="V18" s="35">
        <f t="shared" si="5"/>
        <v>25.833333333333336</v>
      </c>
      <c r="W18" s="51"/>
      <c r="X18" s="51"/>
      <c r="Y18" s="51"/>
      <c r="Z18" s="27">
        <f t="shared" si="6"/>
        <v>0</v>
      </c>
      <c r="AA18" s="51"/>
      <c r="AB18" s="51"/>
      <c r="AC18" s="52"/>
      <c r="AD18" s="52"/>
      <c r="AE18" s="52"/>
      <c r="AF18" s="53">
        <f t="shared" si="7"/>
        <v>0</v>
      </c>
      <c r="AG18" s="27">
        <f t="shared" si="8"/>
        <v>0</v>
      </c>
      <c r="AH18" s="51"/>
      <c r="AI18" s="51"/>
      <c r="AJ18" s="51"/>
      <c r="AK18" s="51"/>
      <c r="AL18" s="51"/>
      <c r="AM18" s="53">
        <f t="shared" si="9"/>
        <v>0</v>
      </c>
      <c r="AN18" s="27">
        <f t="shared" si="10"/>
        <v>0</v>
      </c>
      <c r="AO18" s="27">
        <f t="shared" si="11"/>
        <v>0</v>
      </c>
      <c r="AP18" s="27">
        <f t="shared" si="12"/>
        <v>25.833333333333336</v>
      </c>
      <c r="AQ18" s="54">
        <f t="shared" si="13"/>
        <v>1</v>
      </c>
      <c r="AR18" s="55">
        <f t="shared" si="14"/>
        <v>0</v>
      </c>
      <c r="AS18" s="54">
        <f t="shared" si="15"/>
        <v>0</v>
      </c>
      <c r="AT18" s="55">
        <f t="shared" si="16"/>
        <v>0</v>
      </c>
      <c r="AU18" s="54">
        <f t="shared" si="17"/>
        <v>0</v>
      </c>
      <c r="AV18" s="54">
        <f t="shared" si="18"/>
        <v>1</v>
      </c>
      <c r="AW18" s="54">
        <f t="shared" si="19"/>
        <v>1</v>
      </c>
      <c r="AX18" s="54">
        <f t="shared" si="20"/>
        <v>1</v>
      </c>
      <c r="AY18" s="29">
        <f t="shared" si="21"/>
        <v>1</v>
      </c>
      <c r="AZ18" s="3"/>
    </row>
    <row r="19" spans="1:52">
      <c r="A19" s="15">
        <v>14</v>
      </c>
      <c r="B19" s="41" t="s">
        <v>194</v>
      </c>
      <c r="C19" s="21" t="s">
        <v>64</v>
      </c>
      <c r="D19" s="48">
        <v>2.8</v>
      </c>
      <c r="E19" s="48"/>
      <c r="F19" s="48"/>
      <c r="G19" s="35">
        <f t="shared" si="0"/>
        <v>2.8</v>
      </c>
      <c r="H19" s="48"/>
      <c r="I19" s="48"/>
      <c r="J19" s="49">
        <v>0.7</v>
      </c>
      <c r="K19" s="49">
        <v>1</v>
      </c>
      <c r="L19" s="49">
        <v>0.3</v>
      </c>
      <c r="M19" s="50">
        <f t="shared" si="1"/>
        <v>3</v>
      </c>
      <c r="N19" s="35">
        <f t="shared" si="2"/>
        <v>0.66666666666666663</v>
      </c>
      <c r="O19" s="48"/>
      <c r="P19" s="48"/>
      <c r="Q19" s="48"/>
      <c r="R19" s="48">
        <v>5.4</v>
      </c>
      <c r="S19" s="48">
        <v>5.4</v>
      </c>
      <c r="T19" s="50">
        <f t="shared" si="3"/>
        <v>2</v>
      </c>
      <c r="U19" s="35">
        <f t="shared" si="4"/>
        <v>5.4</v>
      </c>
      <c r="V19" s="35">
        <f t="shared" si="5"/>
        <v>8.8666666666666671</v>
      </c>
      <c r="W19" s="51"/>
      <c r="X19" s="51"/>
      <c r="Y19" s="51"/>
      <c r="Z19" s="27">
        <f t="shared" si="6"/>
        <v>0</v>
      </c>
      <c r="AA19" s="51"/>
      <c r="AB19" s="51"/>
      <c r="AC19" s="52"/>
      <c r="AD19" s="52"/>
      <c r="AE19" s="52"/>
      <c r="AF19" s="53">
        <f t="shared" si="7"/>
        <v>0</v>
      </c>
      <c r="AG19" s="27">
        <f t="shared" si="8"/>
        <v>0</v>
      </c>
      <c r="AH19" s="51"/>
      <c r="AI19" s="51"/>
      <c r="AJ19" s="51"/>
      <c r="AK19" s="51"/>
      <c r="AL19" s="51"/>
      <c r="AM19" s="53">
        <f t="shared" si="9"/>
        <v>0</v>
      </c>
      <c r="AN19" s="27">
        <f t="shared" si="10"/>
        <v>0</v>
      </c>
      <c r="AO19" s="27">
        <f t="shared" si="11"/>
        <v>0</v>
      </c>
      <c r="AP19" s="27">
        <f t="shared" si="12"/>
        <v>8.8666666666666671</v>
      </c>
      <c r="AQ19" s="54">
        <f t="shared" si="13"/>
        <v>0</v>
      </c>
      <c r="AR19" s="55">
        <f t="shared" si="14"/>
        <v>8.8666666666666671</v>
      </c>
      <c r="AS19" s="54">
        <f t="shared" si="15"/>
        <v>0</v>
      </c>
      <c r="AT19" s="55">
        <f t="shared" si="16"/>
        <v>8.8666666666666671</v>
      </c>
      <c r="AU19" s="54">
        <f t="shared" si="17"/>
        <v>0</v>
      </c>
      <c r="AV19" s="54">
        <f t="shared" si="18"/>
        <v>1</v>
      </c>
      <c r="AW19" s="54">
        <f t="shared" si="19"/>
        <v>1</v>
      </c>
      <c r="AX19" s="54">
        <f t="shared" si="20"/>
        <v>1</v>
      </c>
      <c r="AY19" s="29">
        <f t="shared" si="21"/>
        <v>0</v>
      </c>
      <c r="AZ19" s="3"/>
    </row>
    <row r="20" spans="1:52">
      <c r="A20" s="15">
        <v>15</v>
      </c>
      <c r="B20" s="41" t="s">
        <v>195</v>
      </c>
      <c r="C20" s="21" t="s">
        <v>64</v>
      </c>
      <c r="D20" s="48">
        <v>8</v>
      </c>
      <c r="E20" s="48"/>
      <c r="F20" s="48"/>
      <c r="G20" s="35">
        <f t="shared" si="0"/>
        <v>8</v>
      </c>
      <c r="H20" s="48"/>
      <c r="I20" s="48"/>
      <c r="J20" s="49">
        <v>7.2</v>
      </c>
      <c r="K20" s="49">
        <v>7.9</v>
      </c>
      <c r="L20" s="49">
        <v>6.7</v>
      </c>
      <c r="M20" s="50">
        <f t="shared" si="1"/>
        <v>3</v>
      </c>
      <c r="N20" s="35">
        <f t="shared" si="2"/>
        <v>7.2666666666666666</v>
      </c>
      <c r="O20" s="48"/>
      <c r="P20" s="48"/>
      <c r="Q20" s="48"/>
      <c r="R20" s="48">
        <v>6.6</v>
      </c>
      <c r="S20" s="48">
        <v>6.6</v>
      </c>
      <c r="T20" s="50">
        <f t="shared" si="3"/>
        <v>2</v>
      </c>
      <c r="U20" s="35">
        <f t="shared" si="4"/>
        <v>6.6</v>
      </c>
      <c r="V20" s="35">
        <f t="shared" si="5"/>
        <v>21.866666666666667</v>
      </c>
      <c r="W20" s="51"/>
      <c r="X20" s="51"/>
      <c r="Y20" s="51"/>
      <c r="Z20" s="27">
        <f t="shared" si="6"/>
        <v>0</v>
      </c>
      <c r="AA20" s="51"/>
      <c r="AB20" s="51"/>
      <c r="AC20" s="52"/>
      <c r="AD20" s="52"/>
      <c r="AE20" s="52"/>
      <c r="AF20" s="53">
        <f t="shared" si="7"/>
        <v>0</v>
      </c>
      <c r="AG20" s="27">
        <f t="shared" si="8"/>
        <v>0</v>
      </c>
      <c r="AH20" s="51"/>
      <c r="AI20" s="51"/>
      <c r="AJ20" s="51"/>
      <c r="AK20" s="51"/>
      <c r="AL20" s="51"/>
      <c r="AM20" s="53">
        <f t="shared" si="9"/>
        <v>0</v>
      </c>
      <c r="AN20" s="27">
        <f t="shared" si="10"/>
        <v>0</v>
      </c>
      <c r="AO20" s="27">
        <f t="shared" si="11"/>
        <v>0</v>
      </c>
      <c r="AP20" s="27">
        <f t="shared" si="12"/>
        <v>21.866666666666667</v>
      </c>
      <c r="AQ20" s="54">
        <f t="shared" si="13"/>
        <v>0</v>
      </c>
      <c r="AR20" s="55">
        <f t="shared" si="14"/>
        <v>21.866666666666667</v>
      </c>
      <c r="AS20" s="54">
        <f t="shared" si="15"/>
        <v>0</v>
      </c>
      <c r="AT20" s="55">
        <f t="shared" si="16"/>
        <v>21.866666666666667</v>
      </c>
      <c r="AU20" s="54">
        <f t="shared" si="17"/>
        <v>0</v>
      </c>
      <c r="AV20" s="54">
        <f t="shared" si="18"/>
        <v>1</v>
      </c>
      <c r="AW20" s="54">
        <f t="shared" si="19"/>
        <v>1</v>
      </c>
      <c r="AX20" s="54">
        <f t="shared" si="20"/>
        <v>1</v>
      </c>
      <c r="AY20" s="29">
        <f t="shared" si="21"/>
        <v>0</v>
      </c>
      <c r="AZ20" s="3"/>
    </row>
    <row r="21" spans="1:52">
      <c r="A21" s="15">
        <v>16</v>
      </c>
      <c r="B21" s="41" t="s">
        <v>196</v>
      </c>
      <c r="C21" s="21" t="s">
        <v>81</v>
      </c>
      <c r="D21" s="48">
        <v>7.7</v>
      </c>
      <c r="E21" s="48"/>
      <c r="F21" s="48"/>
      <c r="G21" s="35">
        <f t="shared" si="0"/>
        <v>7.7</v>
      </c>
      <c r="H21" s="48"/>
      <c r="I21" s="48"/>
      <c r="J21" s="49">
        <v>6.2</v>
      </c>
      <c r="K21" s="49">
        <v>6.1</v>
      </c>
      <c r="L21" s="49">
        <v>6</v>
      </c>
      <c r="M21" s="50">
        <f t="shared" si="1"/>
        <v>3</v>
      </c>
      <c r="N21" s="35">
        <f t="shared" si="2"/>
        <v>6.1000000000000005</v>
      </c>
      <c r="O21" s="48"/>
      <c r="P21" s="48"/>
      <c r="Q21" s="48"/>
      <c r="R21" s="48">
        <v>5.2</v>
      </c>
      <c r="S21" s="48">
        <v>5.2</v>
      </c>
      <c r="T21" s="50">
        <f t="shared" si="3"/>
        <v>2</v>
      </c>
      <c r="U21" s="35">
        <f t="shared" si="4"/>
        <v>5.2</v>
      </c>
      <c r="V21" s="35">
        <f t="shared" si="5"/>
        <v>19</v>
      </c>
      <c r="W21" s="51"/>
      <c r="X21" s="51"/>
      <c r="Y21" s="51"/>
      <c r="Z21" s="27">
        <f t="shared" si="6"/>
        <v>0</v>
      </c>
      <c r="AA21" s="51"/>
      <c r="AB21" s="51"/>
      <c r="AC21" s="52"/>
      <c r="AD21" s="52"/>
      <c r="AE21" s="52"/>
      <c r="AF21" s="53">
        <f t="shared" si="7"/>
        <v>0</v>
      </c>
      <c r="AG21" s="27">
        <f t="shared" si="8"/>
        <v>0</v>
      </c>
      <c r="AH21" s="51"/>
      <c r="AI21" s="51"/>
      <c r="AJ21" s="51"/>
      <c r="AK21" s="51"/>
      <c r="AL21" s="51"/>
      <c r="AM21" s="53">
        <f t="shared" si="9"/>
        <v>0</v>
      </c>
      <c r="AN21" s="27">
        <f t="shared" si="10"/>
        <v>0</v>
      </c>
      <c r="AO21" s="27">
        <f t="shared" si="11"/>
        <v>0</v>
      </c>
      <c r="AP21" s="27">
        <f t="shared" si="12"/>
        <v>19</v>
      </c>
      <c r="AQ21" s="54">
        <f t="shared" si="13"/>
        <v>0</v>
      </c>
      <c r="AR21" s="55">
        <f t="shared" si="14"/>
        <v>19</v>
      </c>
      <c r="AS21" s="54">
        <f t="shared" si="15"/>
        <v>0</v>
      </c>
      <c r="AT21" s="55">
        <f t="shared" si="16"/>
        <v>19</v>
      </c>
      <c r="AU21" s="54">
        <f t="shared" si="17"/>
        <v>0</v>
      </c>
      <c r="AV21" s="54">
        <f t="shared" si="18"/>
        <v>1</v>
      </c>
      <c r="AW21" s="54">
        <f t="shared" si="19"/>
        <v>1</v>
      </c>
      <c r="AX21" s="54">
        <f t="shared" si="20"/>
        <v>1</v>
      </c>
      <c r="AY21" s="29">
        <f t="shared" si="21"/>
        <v>0</v>
      </c>
      <c r="AZ21" s="3"/>
    </row>
    <row r="22" spans="1:52">
      <c r="A22" s="15">
        <v>17</v>
      </c>
      <c r="B22" s="41" t="s">
        <v>197</v>
      </c>
      <c r="C22" s="21" t="s">
        <v>77</v>
      </c>
      <c r="D22" s="48">
        <v>7.7</v>
      </c>
      <c r="E22" s="48"/>
      <c r="F22" s="48"/>
      <c r="G22" s="35">
        <f t="shared" ref="G22:G30" si="22">SUM(D22:F22)</f>
        <v>7.7</v>
      </c>
      <c r="H22" s="48"/>
      <c r="I22" s="48"/>
      <c r="J22" s="49">
        <v>7.3</v>
      </c>
      <c r="K22" s="49">
        <v>7.4</v>
      </c>
      <c r="L22" s="49">
        <v>7.1</v>
      </c>
      <c r="M22" s="50">
        <f t="shared" si="1"/>
        <v>3</v>
      </c>
      <c r="N22" s="35">
        <f t="shared" si="2"/>
        <v>7.2666666666666657</v>
      </c>
      <c r="O22" s="48"/>
      <c r="P22" s="48"/>
      <c r="Q22" s="48"/>
      <c r="R22" s="48">
        <v>7.5</v>
      </c>
      <c r="S22" s="48">
        <v>7.5</v>
      </c>
      <c r="T22" s="50">
        <f t="shared" si="3"/>
        <v>2</v>
      </c>
      <c r="U22" s="35">
        <f t="shared" si="4"/>
        <v>7.5</v>
      </c>
      <c r="V22" s="35">
        <f t="shared" si="5"/>
        <v>22.466666666666665</v>
      </c>
      <c r="W22" s="51"/>
      <c r="X22" s="51"/>
      <c r="Y22" s="51"/>
      <c r="Z22" s="27">
        <f t="shared" si="6"/>
        <v>0</v>
      </c>
      <c r="AA22" s="51"/>
      <c r="AB22" s="51"/>
      <c r="AC22" s="52"/>
      <c r="AD22" s="52"/>
      <c r="AE22" s="52"/>
      <c r="AF22" s="53">
        <f t="shared" si="7"/>
        <v>0</v>
      </c>
      <c r="AG22" s="27">
        <f t="shared" si="8"/>
        <v>0</v>
      </c>
      <c r="AH22" s="51"/>
      <c r="AI22" s="51"/>
      <c r="AJ22" s="51"/>
      <c r="AK22" s="51"/>
      <c r="AL22" s="51"/>
      <c r="AM22" s="53">
        <f t="shared" si="9"/>
        <v>0</v>
      </c>
      <c r="AN22" s="27">
        <f t="shared" si="10"/>
        <v>0</v>
      </c>
      <c r="AO22" s="27">
        <f t="shared" si="11"/>
        <v>0</v>
      </c>
      <c r="AP22" s="27">
        <f t="shared" si="12"/>
        <v>22.466666666666665</v>
      </c>
      <c r="AQ22" s="54">
        <f t="shared" si="13"/>
        <v>0</v>
      </c>
      <c r="AR22" s="55">
        <f t="shared" si="14"/>
        <v>22.466666666666665</v>
      </c>
      <c r="AS22" s="54">
        <f t="shared" si="15"/>
        <v>0</v>
      </c>
      <c r="AT22" s="55">
        <f t="shared" si="16"/>
        <v>22.466666666666665</v>
      </c>
      <c r="AU22" s="54">
        <f t="shared" si="17"/>
        <v>0</v>
      </c>
      <c r="AV22" s="54">
        <f t="shared" si="18"/>
        <v>1</v>
      </c>
      <c r="AW22" s="54">
        <f t="shared" si="19"/>
        <v>1</v>
      </c>
      <c r="AX22" s="54">
        <f t="shared" si="20"/>
        <v>1</v>
      </c>
      <c r="AY22" s="29">
        <f t="shared" si="21"/>
        <v>0</v>
      </c>
      <c r="AZ22" s="3"/>
    </row>
    <row r="23" spans="1:52">
      <c r="A23" s="15">
        <v>18</v>
      </c>
      <c r="B23" s="41" t="s">
        <v>198</v>
      </c>
      <c r="C23" s="41" t="s">
        <v>64</v>
      </c>
      <c r="D23" s="48">
        <v>7.4</v>
      </c>
      <c r="E23" s="48"/>
      <c r="F23" s="48"/>
      <c r="G23" s="35">
        <f t="shared" si="22"/>
        <v>7.4</v>
      </c>
      <c r="H23" s="48"/>
      <c r="I23" s="48"/>
      <c r="J23" s="49">
        <v>5.6</v>
      </c>
      <c r="K23" s="49">
        <v>6.1</v>
      </c>
      <c r="L23" s="49">
        <v>5.0999999999999996</v>
      </c>
      <c r="M23" s="50">
        <f t="shared" si="1"/>
        <v>3</v>
      </c>
      <c r="N23" s="35">
        <f t="shared" si="2"/>
        <v>5.5999999999999988</v>
      </c>
      <c r="O23" s="48"/>
      <c r="P23" s="48"/>
      <c r="Q23" s="48"/>
      <c r="R23" s="48">
        <v>7.8</v>
      </c>
      <c r="S23" s="48">
        <v>7.8</v>
      </c>
      <c r="T23" s="50">
        <f t="shared" si="3"/>
        <v>2</v>
      </c>
      <c r="U23" s="35">
        <f t="shared" si="4"/>
        <v>7.8</v>
      </c>
      <c r="V23" s="35">
        <f t="shared" si="5"/>
        <v>20.8</v>
      </c>
      <c r="W23" s="51"/>
      <c r="X23" s="51"/>
      <c r="Y23" s="51"/>
      <c r="Z23" s="27">
        <f t="shared" si="6"/>
        <v>0</v>
      </c>
      <c r="AA23" s="51"/>
      <c r="AB23" s="51"/>
      <c r="AC23" s="52"/>
      <c r="AD23" s="52"/>
      <c r="AE23" s="52"/>
      <c r="AF23" s="53">
        <f t="shared" si="7"/>
        <v>0</v>
      </c>
      <c r="AG23" s="27">
        <f t="shared" si="8"/>
        <v>0</v>
      </c>
      <c r="AH23" s="51"/>
      <c r="AI23" s="51"/>
      <c r="AJ23" s="51"/>
      <c r="AK23" s="51"/>
      <c r="AL23" s="51"/>
      <c r="AM23" s="53">
        <f t="shared" si="9"/>
        <v>0</v>
      </c>
      <c r="AN23" s="27">
        <f t="shared" si="10"/>
        <v>0</v>
      </c>
      <c r="AO23" s="27">
        <f t="shared" si="11"/>
        <v>0</v>
      </c>
      <c r="AP23" s="27">
        <f t="shared" si="12"/>
        <v>20.8</v>
      </c>
      <c r="AQ23" s="54">
        <f t="shared" si="13"/>
        <v>0</v>
      </c>
      <c r="AR23" s="55">
        <f t="shared" si="14"/>
        <v>20.8</v>
      </c>
      <c r="AS23" s="54">
        <f t="shared" si="15"/>
        <v>0</v>
      </c>
      <c r="AT23" s="55">
        <f t="shared" si="16"/>
        <v>20.8</v>
      </c>
      <c r="AU23" s="54">
        <f t="shared" si="17"/>
        <v>0</v>
      </c>
      <c r="AV23" s="54">
        <f t="shared" si="18"/>
        <v>1</v>
      </c>
      <c r="AW23" s="54">
        <f t="shared" si="19"/>
        <v>1</v>
      </c>
      <c r="AX23" s="54">
        <f t="shared" si="20"/>
        <v>1</v>
      </c>
      <c r="AY23" s="29">
        <f t="shared" si="21"/>
        <v>0</v>
      </c>
      <c r="AZ23" s="3"/>
    </row>
    <row r="24" spans="1:52">
      <c r="A24" s="15">
        <v>19</v>
      </c>
      <c r="B24" s="59" t="s">
        <v>199</v>
      </c>
      <c r="C24" s="21" t="s">
        <v>63</v>
      </c>
      <c r="D24" s="48">
        <v>9.1</v>
      </c>
      <c r="E24" s="48"/>
      <c r="F24" s="48"/>
      <c r="G24" s="35">
        <f t="shared" si="22"/>
        <v>9.1</v>
      </c>
      <c r="H24" s="48"/>
      <c r="I24" s="48"/>
      <c r="J24" s="48">
        <v>5.0999999999999996</v>
      </c>
      <c r="K24" s="48">
        <v>5.5</v>
      </c>
      <c r="L24" s="48">
        <v>5.0999999999999996</v>
      </c>
      <c r="M24" s="50">
        <f t="shared" si="1"/>
        <v>3</v>
      </c>
      <c r="N24" s="35">
        <f t="shared" si="2"/>
        <v>5.2333333333333334</v>
      </c>
      <c r="O24" s="48"/>
      <c r="P24" s="48"/>
      <c r="Q24" s="48"/>
      <c r="R24" s="48">
        <v>6.7</v>
      </c>
      <c r="S24" s="48">
        <v>6.7</v>
      </c>
      <c r="T24" s="50">
        <f t="shared" si="3"/>
        <v>2</v>
      </c>
      <c r="U24" s="35">
        <f t="shared" si="4"/>
        <v>6.7</v>
      </c>
      <c r="V24" s="35">
        <f t="shared" si="5"/>
        <v>21.033333333333331</v>
      </c>
      <c r="W24" s="51"/>
      <c r="X24" s="51"/>
      <c r="Y24" s="51"/>
      <c r="Z24" s="27">
        <f t="shared" si="6"/>
        <v>0</v>
      </c>
      <c r="AA24" s="51"/>
      <c r="AB24" s="51"/>
      <c r="AC24" s="51"/>
      <c r="AD24" s="51"/>
      <c r="AE24" s="51"/>
      <c r="AF24" s="53">
        <f t="shared" si="7"/>
        <v>0</v>
      </c>
      <c r="AG24" s="27">
        <f t="shared" si="8"/>
        <v>0</v>
      </c>
      <c r="AH24" s="51"/>
      <c r="AI24" s="51"/>
      <c r="AJ24" s="51"/>
      <c r="AK24" s="51"/>
      <c r="AL24" s="51"/>
      <c r="AM24" s="53">
        <f t="shared" si="9"/>
        <v>0</v>
      </c>
      <c r="AN24" s="27">
        <f t="shared" si="10"/>
        <v>0</v>
      </c>
      <c r="AO24" s="27">
        <f t="shared" si="11"/>
        <v>0</v>
      </c>
      <c r="AP24" s="27">
        <f t="shared" si="12"/>
        <v>21.033333333333331</v>
      </c>
      <c r="AQ24" s="54">
        <f t="shared" si="13"/>
        <v>0</v>
      </c>
      <c r="AR24" s="55">
        <f t="shared" si="14"/>
        <v>21.033333333333331</v>
      </c>
      <c r="AS24" s="54">
        <f t="shared" si="15"/>
        <v>0</v>
      </c>
      <c r="AT24" s="55">
        <f t="shared" si="16"/>
        <v>21.033333333333331</v>
      </c>
      <c r="AU24" s="54">
        <f t="shared" si="17"/>
        <v>0</v>
      </c>
      <c r="AV24" s="54">
        <f t="shared" si="18"/>
        <v>1</v>
      </c>
      <c r="AW24" s="54">
        <f t="shared" si="19"/>
        <v>1</v>
      </c>
      <c r="AX24" s="54">
        <f t="shared" si="20"/>
        <v>1</v>
      </c>
      <c r="AY24" s="29">
        <f t="shared" si="21"/>
        <v>0</v>
      </c>
      <c r="AZ24" s="3"/>
    </row>
    <row r="25" spans="1:52">
      <c r="A25" s="15">
        <v>20</v>
      </c>
      <c r="B25" s="59" t="s">
        <v>200</v>
      </c>
      <c r="C25" s="21" t="s">
        <v>63</v>
      </c>
      <c r="D25" s="48">
        <v>9.6999999999999993</v>
      </c>
      <c r="E25" s="48"/>
      <c r="F25" s="48"/>
      <c r="G25" s="35">
        <f t="shared" si="22"/>
        <v>9.6999999999999993</v>
      </c>
      <c r="H25" s="48"/>
      <c r="I25" s="48"/>
      <c r="J25" s="48">
        <v>6.4</v>
      </c>
      <c r="K25" s="48">
        <v>7.3</v>
      </c>
      <c r="L25" s="48">
        <v>6.6</v>
      </c>
      <c r="M25" s="50">
        <f t="shared" si="1"/>
        <v>3</v>
      </c>
      <c r="N25" s="35">
        <f t="shared" si="2"/>
        <v>6.7666666666666657</v>
      </c>
      <c r="O25" s="48"/>
      <c r="P25" s="48"/>
      <c r="Q25" s="48"/>
      <c r="R25" s="48">
        <v>6.9</v>
      </c>
      <c r="S25" s="48">
        <v>6.9</v>
      </c>
      <c r="T25" s="50">
        <f t="shared" si="3"/>
        <v>2</v>
      </c>
      <c r="U25" s="35">
        <f t="shared" si="4"/>
        <v>6.9</v>
      </c>
      <c r="V25" s="35">
        <f t="shared" si="5"/>
        <v>23.366666666666667</v>
      </c>
      <c r="W25" s="51"/>
      <c r="X25" s="51"/>
      <c r="Y25" s="51"/>
      <c r="Z25" s="27">
        <f t="shared" si="6"/>
        <v>0</v>
      </c>
      <c r="AA25" s="51"/>
      <c r="AB25" s="51"/>
      <c r="AC25" s="51"/>
      <c r="AD25" s="51"/>
      <c r="AE25" s="51"/>
      <c r="AF25" s="53">
        <f t="shared" si="7"/>
        <v>0</v>
      </c>
      <c r="AG25" s="27">
        <f t="shared" si="8"/>
        <v>0</v>
      </c>
      <c r="AH25" s="51"/>
      <c r="AI25" s="51"/>
      <c r="AJ25" s="51"/>
      <c r="AK25" s="51"/>
      <c r="AL25" s="51"/>
      <c r="AM25" s="53">
        <f t="shared" si="9"/>
        <v>0</v>
      </c>
      <c r="AN25" s="27">
        <f t="shared" si="10"/>
        <v>0</v>
      </c>
      <c r="AO25" s="27">
        <f t="shared" si="11"/>
        <v>0</v>
      </c>
      <c r="AP25" s="27">
        <f t="shared" si="12"/>
        <v>23.366666666666667</v>
      </c>
      <c r="AQ25" s="54">
        <f t="shared" si="13"/>
        <v>0</v>
      </c>
      <c r="AR25" s="55">
        <f t="shared" si="14"/>
        <v>23.366666666666667</v>
      </c>
      <c r="AS25" s="54">
        <f t="shared" si="15"/>
        <v>0</v>
      </c>
      <c r="AT25" s="55">
        <f t="shared" si="16"/>
        <v>23.366666666666667</v>
      </c>
      <c r="AU25" s="54">
        <f t="shared" si="17"/>
        <v>0</v>
      </c>
      <c r="AV25" s="54">
        <f t="shared" si="18"/>
        <v>1</v>
      </c>
      <c r="AW25" s="54">
        <f t="shared" si="19"/>
        <v>1</v>
      </c>
      <c r="AX25" s="54">
        <f t="shared" si="20"/>
        <v>1</v>
      </c>
      <c r="AY25" s="29">
        <f t="shared" si="21"/>
        <v>0</v>
      </c>
      <c r="AZ25" s="3"/>
    </row>
    <row r="26" spans="1:52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1"/>
        <v>0</v>
      </c>
      <c r="N26" s="35">
        <f t="shared" si="2"/>
        <v>0</v>
      </c>
      <c r="O26" s="48"/>
      <c r="P26" s="48"/>
      <c r="Q26" s="48"/>
      <c r="R26" s="48"/>
      <c r="S26" s="48"/>
      <c r="T26" s="50">
        <f t="shared" si="3"/>
        <v>0</v>
      </c>
      <c r="U26" s="35">
        <f t="shared" si="4"/>
        <v>0</v>
      </c>
      <c r="V26" s="35">
        <f t="shared" si="5"/>
        <v>0</v>
      </c>
      <c r="W26" s="51"/>
      <c r="X26" s="51"/>
      <c r="Y26" s="51"/>
      <c r="Z26" s="27">
        <f t="shared" si="6"/>
        <v>0</v>
      </c>
      <c r="AA26" s="51"/>
      <c r="AB26" s="51"/>
      <c r="AC26" s="51"/>
      <c r="AD26" s="51"/>
      <c r="AE26" s="51"/>
      <c r="AF26" s="53">
        <f t="shared" si="7"/>
        <v>0</v>
      </c>
      <c r="AG26" s="27">
        <f t="shared" si="8"/>
        <v>0</v>
      </c>
      <c r="AH26" s="51"/>
      <c r="AI26" s="51"/>
      <c r="AJ26" s="51"/>
      <c r="AK26" s="51"/>
      <c r="AL26" s="51"/>
      <c r="AM26" s="53">
        <f t="shared" si="9"/>
        <v>0</v>
      </c>
      <c r="AN26" s="27">
        <f t="shared" si="10"/>
        <v>0</v>
      </c>
      <c r="AO26" s="27">
        <f t="shared" si="11"/>
        <v>0</v>
      </c>
      <c r="AP26" s="27">
        <f t="shared" si="12"/>
        <v>0</v>
      </c>
      <c r="AQ26" s="54">
        <f t="shared" si="13"/>
        <v>0</v>
      </c>
      <c r="AR26" s="55">
        <f t="shared" si="14"/>
        <v>0</v>
      </c>
      <c r="AS26" s="54">
        <f t="shared" si="15"/>
        <v>0</v>
      </c>
      <c r="AT26" s="55">
        <f t="shared" si="16"/>
        <v>0</v>
      </c>
      <c r="AU26" s="54">
        <f t="shared" si="17"/>
        <v>0</v>
      </c>
      <c r="AV26" s="54">
        <f t="shared" si="18"/>
        <v>1</v>
      </c>
      <c r="AW26" s="54">
        <f t="shared" si="19"/>
        <v>1</v>
      </c>
      <c r="AX26" s="54">
        <f t="shared" si="20"/>
        <v>1</v>
      </c>
      <c r="AY26" s="29">
        <f t="shared" si="21"/>
        <v>0</v>
      </c>
      <c r="AZ26" s="3"/>
    </row>
    <row r="27" spans="1:52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1"/>
        <v>0</v>
      </c>
      <c r="N27" s="35">
        <f t="shared" si="2"/>
        <v>0</v>
      </c>
      <c r="O27" s="48"/>
      <c r="P27" s="48"/>
      <c r="Q27" s="48"/>
      <c r="R27" s="48"/>
      <c r="S27" s="48"/>
      <c r="T27" s="50">
        <f t="shared" si="3"/>
        <v>0</v>
      </c>
      <c r="U27" s="35">
        <f t="shared" si="4"/>
        <v>0</v>
      </c>
      <c r="V27" s="35">
        <f t="shared" si="5"/>
        <v>0</v>
      </c>
      <c r="W27" s="51"/>
      <c r="X27" s="51"/>
      <c r="Y27" s="51"/>
      <c r="Z27" s="27">
        <f t="shared" si="6"/>
        <v>0</v>
      </c>
      <c r="AA27" s="51"/>
      <c r="AB27" s="51"/>
      <c r="AC27" s="51"/>
      <c r="AD27" s="51"/>
      <c r="AE27" s="51"/>
      <c r="AF27" s="53">
        <f t="shared" si="7"/>
        <v>0</v>
      </c>
      <c r="AG27" s="27">
        <f t="shared" si="8"/>
        <v>0</v>
      </c>
      <c r="AH27" s="51"/>
      <c r="AI27" s="51"/>
      <c r="AJ27" s="51"/>
      <c r="AK27" s="51"/>
      <c r="AL27" s="51"/>
      <c r="AM27" s="53">
        <f t="shared" si="9"/>
        <v>0</v>
      </c>
      <c r="AN27" s="27">
        <f t="shared" si="10"/>
        <v>0</v>
      </c>
      <c r="AO27" s="27">
        <f t="shared" si="11"/>
        <v>0</v>
      </c>
      <c r="AP27" s="27">
        <f t="shared" si="12"/>
        <v>0</v>
      </c>
      <c r="AQ27" s="54">
        <f t="shared" si="13"/>
        <v>0</v>
      </c>
      <c r="AR27" s="55">
        <f t="shared" si="14"/>
        <v>0</v>
      </c>
      <c r="AS27" s="54">
        <f t="shared" si="15"/>
        <v>0</v>
      </c>
      <c r="AT27" s="55">
        <f t="shared" si="16"/>
        <v>0</v>
      </c>
      <c r="AU27" s="54">
        <f t="shared" si="17"/>
        <v>0</v>
      </c>
      <c r="AV27" s="54">
        <f t="shared" si="18"/>
        <v>1</v>
      </c>
      <c r="AW27" s="54">
        <f t="shared" si="19"/>
        <v>1</v>
      </c>
      <c r="AX27" s="54">
        <f t="shared" si="20"/>
        <v>1</v>
      </c>
      <c r="AY27" s="29">
        <f t="shared" si="21"/>
        <v>0</v>
      </c>
      <c r="AZ27" s="3"/>
    </row>
    <row r="28" spans="1:52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1"/>
        <v>0</v>
      </c>
      <c r="N28" s="35">
        <f t="shared" si="2"/>
        <v>0</v>
      </c>
      <c r="O28" s="48"/>
      <c r="P28" s="48"/>
      <c r="Q28" s="48"/>
      <c r="R28" s="48"/>
      <c r="S28" s="48"/>
      <c r="T28" s="50">
        <f t="shared" si="3"/>
        <v>0</v>
      </c>
      <c r="U28" s="35">
        <f t="shared" si="4"/>
        <v>0</v>
      </c>
      <c r="V28" s="35">
        <f t="shared" si="5"/>
        <v>0</v>
      </c>
      <c r="W28" s="51"/>
      <c r="X28" s="51"/>
      <c r="Y28" s="51"/>
      <c r="Z28" s="27">
        <f t="shared" si="6"/>
        <v>0</v>
      </c>
      <c r="AA28" s="51"/>
      <c r="AB28" s="51"/>
      <c r="AC28" s="51"/>
      <c r="AD28" s="51"/>
      <c r="AE28" s="51"/>
      <c r="AF28" s="53">
        <f t="shared" si="7"/>
        <v>0</v>
      </c>
      <c r="AG28" s="27">
        <f t="shared" si="8"/>
        <v>0</v>
      </c>
      <c r="AH28" s="51"/>
      <c r="AI28" s="51"/>
      <c r="AJ28" s="51"/>
      <c r="AK28" s="51"/>
      <c r="AL28" s="51"/>
      <c r="AM28" s="53">
        <f t="shared" si="9"/>
        <v>0</v>
      </c>
      <c r="AN28" s="27">
        <f t="shared" si="10"/>
        <v>0</v>
      </c>
      <c r="AO28" s="27">
        <f t="shared" si="11"/>
        <v>0</v>
      </c>
      <c r="AP28" s="27">
        <f t="shared" si="12"/>
        <v>0</v>
      </c>
      <c r="AQ28" s="54">
        <f t="shared" si="13"/>
        <v>0</v>
      </c>
      <c r="AR28" s="55">
        <f t="shared" si="14"/>
        <v>0</v>
      </c>
      <c r="AS28" s="54">
        <f t="shared" si="15"/>
        <v>0</v>
      </c>
      <c r="AT28" s="55">
        <f t="shared" si="16"/>
        <v>0</v>
      </c>
      <c r="AU28" s="54">
        <f t="shared" si="17"/>
        <v>0</v>
      </c>
      <c r="AV28" s="54">
        <f t="shared" si="18"/>
        <v>1</v>
      </c>
      <c r="AW28" s="54">
        <f t="shared" si="19"/>
        <v>1</v>
      </c>
      <c r="AX28" s="54">
        <f t="shared" si="20"/>
        <v>1</v>
      </c>
      <c r="AY28" s="29">
        <f t="shared" si="21"/>
        <v>0</v>
      </c>
      <c r="AZ28" s="3"/>
    </row>
    <row r="29" spans="1:52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1"/>
        <v>0</v>
      </c>
      <c r="N29" s="35">
        <f t="shared" si="2"/>
        <v>0</v>
      </c>
      <c r="O29" s="48"/>
      <c r="P29" s="48"/>
      <c r="Q29" s="48"/>
      <c r="R29" s="48"/>
      <c r="S29" s="48"/>
      <c r="T29" s="50">
        <f t="shared" si="3"/>
        <v>0</v>
      </c>
      <c r="U29" s="35">
        <f t="shared" si="4"/>
        <v>0</v>
      </c>
      <c r="V29" s="35">
        <f t="shared" si="5"/>
        <v>0</v>
      </c>
      <c r="W29" s="51"/>
      <c r="X29" s="51"/>
      <c r="Y29" s="51"/>
      <c r="Z29" s="27">
        <f t="shared" si="6"/>
        <v>0</v>
      </c>
      <c r="AA29" s="51"/>
      <c r="AB29" s="51"/>
      <c r="AC29" s="51"/>
      <c r="AD29" s="51"/>
      <c r="AE29" s="51"/>
      <c r="AF29" s="53">
        <f t="shared" si="7"/>
        <v>0</v>
      </c>
      <c r="AG29" s="27">
        <f t="shared" si="8"/>
        <v>0</v>
      </c>
      <c r="AH29" s="51"/>
      <c r="AI29" s="51"/>
      <c r="AJ29" s="51"/>
      <c r="AK29" s="51"/>
      <c r="AL29" s="51"/>
      <c r="AM29" s="53">
        <f t="shared" si="9"/>
        <v>0</v>
      </c>
      <c r="AN29" s="27">
        <f t="shared" si="10"/>
        <v>0</v>
      </c>
      <c r="AO29" s="27">
        <f t="shared" si="11"/>
        <v>0</v>
      </c>
      <c r="AP29" s="27">
        <f t="shared" si="12"/>
        <v>0</v>
      </c>
      <c r="AQ29" s="54">
        <f t="shared" si="13"/>
        <v>0</v>
      </c>
      <c r="AR29" s="55">
        <f t="shared" si="14"/>
        <v>0</v>
      </c>
      <c r="AS29" s="54">
        <f t="shared" si="15"/>
        <v>0</v>
      </c>
      <c r="AT29" s="55">
        <f t="shared" si="16"/>
        <v>0</v>
      </c>
      <c r="AU29" s="54">
        <f t="shared" si="17"/>
        <v>0</v>
      </c>
      <c r="AV29" s="54">
        <f t="shared" si="18"/>
        <v>1</v>
      </c>
      <c r="AW29" s="54">
        <f t="shared" si="19"/>
        <v>1</v>
      </c>
      <c r="AX29" s="54">
        <f t="shared" si="20"/>
        <v>1</v>
      </c>
      <c r="AY29" s="29">
        <f t="shared" si="21"/>
        <v>0</v>
      </c>
      <c r="AZ29" s="3"/>
    </row>
    <row r="30" spans="1:52" ht="6" customHeight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1"/>
        <v>0</v>
      </c>
      <c r="N30" s="35">
        <f t="shared" si="2"/>
        <v>0</v>
      </c>
      <c r="O30" s="48"/>
      <c r="P30" s="48"/>
      <c r="Q30" s="48"/>
      <c r="R30" s="48"/>
      <c r="S30" s="48"/>
      <c r="T30" s="50">
        <f t="shared" si="3"/>
        <v>0</v>
      </c>
      <c r="U30" s="35">
        <f t="shared" si="4"/>
        <v>0</v>
      </c>
      <c r="V30" s="35">
        <f t="shared" si="5"/>
        <v>0</v>
      </c>
      <c r="W30" s="51"/>
      <c r="X30" s="51"/>
      <c r="Y30" s="51"/>
      <c r="Z30" s="27">
        <f t="shared" si="6"/>
        <v>0</v>
      </c>
      <c r="AA30" s="51"/>
      <c r="AB30" s="51"/>
      <c r="AC30" s="51"/>
      <c r="AD30" s="51"/>
      <c r="AE30" s="51"/>
      <c r="AF30" s="53">
        <f t="shared" si="7"/>
        <v>0</v>
      </c>
      <c r="AG30" s="27">
        <f t="shared" si="8"/>
        <v>0</v>
      </c>
      <c r="AH30" s="51"/>
      <c r="AI30" s="51"/>
      <c r="AJ30" s="51"/>
      <c r="AK30" s="51"/>
      <c r="AL30" s="51"/>
      <c r="AM30" s="53">
        <f t="shared" si="9"/>
        <v>0</v>
      </c>
      <c r="AN30" s="27">
        <f t="shared" si="10"/>
        <v>0</v>
      </c>
      <c r="AO30" s="27">
        <f t="shared" si="11"/>
        <v>0</v>
      </c>
      <c r="AP30" s="27">
        <f t="shared" si="12"/>
        <v>0</v>
      </c>
      <c r="AQ30" s="54">
        <f t="shared" si="13"/>
        <v>0</v>
      </c>
      <c r="AR30" s="55">
        <f t="shared" si="14"/>
        <v>0</v>
      </c>
      <c r="AS30" s="54">
        <f t="shared" si="15"/>
        <v>0</v>
      </c>
      <c r="AT30" s="55">
        <f t="shared" si="16"/>
        <v>0</v>
      </c>
      <c r="AU30" s="54">
        <f t="shared" si="17"/>
        <v>0</v>
      </c>
      <c r="AV30" s="54">
        <f t="shared" si="18"/>
        <v>1</v>
      </c>
      <c r="AW30" s="54">
        <f t="shared" si="19"/>
        <v>1</v>
      </c>
      <c r="AX30" s="54">
        <f t="shared" si="20"/>
        <v>1</v>
      </c>
      <c r="AY30" s="29">
        <f t="shared" si="21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8.7999999999999989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7.8</v>
      </c>
      <c r="V31" s="35">
        <f>MAX(V6:V30)</f>
        <v>25.833333333333336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25.833333333333336</v>
      </c>
      <c r="AQ31" s="54" t="s">
        <v>3</v>
      </c>
      <c r="AR31" s="1">
        <f>MAX(AR6:AR30)</f>
        <v>24.633333333333333</v>
      </c>
      <c r="AS31" s="54" t="s">
        <v>3</v>
      </c>
      <c r="AT31" s="1">
        <f>MAX(AT6:AT30)</f>
        <v>23.833333333333332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A56:C56"/>
    <mergeCell ref="A34:C34"/>
    <mergeCell ref="A40:C40"/>
    <mergeCell ref="A42:C42"/>
    <mergeCell ref="A48:C48"/>
    <mergeCell ref="A50:C50"/>
    <mergeCell ref="A2:B2"/>
    <mergeCell ref="F1:K1"/>
    <mergeCell ref="D3:V3"/>
    <mergeCell ref="W3:AO3"/>
    <mergeCell ref="F2:S2"/>
  </mergeCells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6"/>
  <sheetViews>
    <sheetView zoomScale="90" zoomScaleNormal="90" workbookViewId="0">
      <selection activeCell="V45" sqref="V45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65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41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101</v>
      </c>
      <c r="C6" s="21" t="s">
        <v>77</v>
      </c>
      <c r="D6" s="48">
        <v>3.1</v>
      </c>
      <c r="E6" s="48"/>
      <c r="F6" s="48"/>
      <c r="G6" s="35">
        <f>D6-E6-F6</f>
        <v>3.1</v>
      </c>
      <c r="H6" s="48"/>
      <c r="I6" s="48"/>
      <c r="J6" s="49">
        <v>5.9</v>
      </c>
      <c r="K6" s="49">
        <v>6.2</v>
      </c>
      <c r="L6" s="49">
        <v>5.5</v>
      </c>
      <c r="M6" s="50">
        <f>IF(H6=0,0,1)+IF(I6=0,0,1)+IF(J6=0,0,1)+IF(K6=0,0,1)+IF(L6=0,0,1)</f>
        <v>3</v>
      </c>
      <c r="N6" s="35">
        <f>IF(M6=0,0,(H6+I6+J6+K6+L6)/M6)</f>
        <v>5.8666666666666671</v>
      </c>
      <c r="O6" s="48"/>
      <c r="P6" s="48"/>
      <c r="Q6" s="48"/>
      <c r="R6" s="48">
        <v>9</v>
      </c>
      <c r="S6" s="48">
        <v>9</v>
      </c>
      <c r="T6" s="50">
        <f>IF(O6=0,0,1)+IF(P6=0,0,1)+IF(Q6=0,0,1)+IF(R6=0,0,1)+IF(S6=0,0,1)</f>
        <v>2</v>
      </c>
      <c r="U6" s="35">
        <f>IF(T6=0,0,(O6+P6+Q6+R6+S6)/T6)</f>
        <v>9</v>
      </c>
      <c r="V6" s="35">
        <f>G6+N6+U6</f>
        <v>17.966666666666669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17.966666666666669</v>
      </c>
      <c r="AQ6" s="54">
        <f>IF($AP$31=AP6,1,0)</f>
        <v>0</v>
      </c>
      <c r="AR6" s="55">
        <f>IF(AQ6=1,0,AP6)</f>
        <v>17.966666666666669</v>
      </c>
      <c r="AS6" s="54">
        <f>IF(AR$31=AR6,2,0)</f>
        <v>2</v>
      </c>
      <c r="AT6" s="55">
        <f>IF(AS6&lt;&gt;0,0,AR6)</f>
        <v>0</v>
      </c>
      <c r="AU6" s="54">
        <f>IF(AT$31=AT6,3,0)</f>
        <v>3</v>
      </c>
      <c r="AV6" s="54">
        <f>IF(AP$31&lt;&gt;0,1,0)</f>
        <v>1</v>
      </c>
      <c r="AW6" s="54">
        <f>IF(AR$31&lt;&gt;0,1,0)</f>
        <v>1</v>
      </c>
      <c r="AX6" s="54">
        <f>IF(AT$31&lt;&gt;0,1,0)</f>
        <v>0</v>
      </c>
      <c r="AY6" s="29" t="str">
        <f>IF((AV6+AW6+AX6)=3,(AQ6+AS6+AU6),$A$32)</f>
        <v>-</v>
      </c>
      <c r="AZ6" s="3">
        <v>2</v>
      </c>
    </row>
    <row r="7" spans="1:52">
      <c r="A7" s="13">
        <v>2</v>
      </c>
      <c r="B7" s="21" t="s">
        <v>102</v>
      </c>
      <c r="C7" s="21" t="s">
        <v>64</v>
      </c>
      <c r="D7" s="48">
        <v>5.4</v>
      </c>
      <c r="E7" s="48"/>
      <c r="F7" s="48"/>
      <c r="G7" s="35">
        <f t="shared" ref="G7:G21" si="1">D7-E7-F7</f>
        <v>5.4</v>
      </c>
      <c r="H7" s="48"/>
      <c r="I7" s="48"/>
      <c r="J7" s="49">
        <v>5.5</v>
      </c>
      <c r="K7" s="49">
        <v>6.4</v>
      </c>
      <c r="L7" s="49">
        <v>5.5</v>
      </c>
      <c r="M7" s="50">
        <f>IF(H7=0,0,1)+IF(I7=0,0,1)+IF(J7=0,0,1)+IF(K7=0,0,1)+IF(L7=0,0,1)</f>
        <v>3</v>
      </c>
      <c r="N7" s="35">
        <f>IF(M7=0,0,(H7+I7+J7+K7+L7)/M7)</f>
        <v>5.8</v>
      </c>
      <c r="O7" s="48"/>
      <c r="P7" s="48"/>
      <c r="Q7" s="48"/>
      <c r="R7" s="48">
        <v>8.3000000000000007</v>
      </c>
      <c r="S7" s="48">
        <v>8.3000000000000007</v>
      </c>
      <c r="T7" s="50">
        <f>IF(O7=0,0,1)+IF(P7=0,0,1)+IF(Q7=0,0,1)+IF(R7=0,0,1)+IF(S7=0,0,1)</f>
        <v>2</v>
      </c>
      <c r="U7" s="35">
        <f>IF(T7=0,0,(O7+P7+Q7+R7+S7)/T7)</f>
        <v>8.3000000000000007</v>
      </c>
      <c r="V7" s="35">
        <f t="shared" ref="V7:V30" si="2">G7+N7+U7</f>
        <v>19.5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19.5</v>
      </c>
      <c r="AQ7" s="54">
        <f>IF($AP$31=AP7,1,0)</f>
        <v>1</v>
      </c>
      <c r="AR7" s="55">
        <f>IF(AQ7=1,0,AP7)</f>
        <v>0</v>
      </c>
      <c r="AS7" s="54">
        <f>IF(AR$31=AR7,2,0)</f>
        <v>0</v>
      </c>
      <c r="AT7" s="55">
        <f>IF(AS7&lt;&gt;0,0,AR7)</f>
        <v>0</v>
      </c>
      <c r="AU7" s="54">
        <f>IF(AT$31=AT7,3,0)</f>
        <v>3</v>
      </c>
      <c r="AV7" s="54">
        <f>IF(AP$31&lt;&gt;0,1,0)</f>
        <v>1</v>
      </c>
      <c r="AW7" s="54">
        <f>IF(AR$31&lt;&gt;0,1,0)</f>
        <v>1</v>
      </c>
      <c r="AX7" s="54">
        <f>IF(AT$31&lt;&gt;0,1,0)</f>
        <v>0</v>
      </c>
      <c r="AY7" s="29" t="str">
        <f t="shared" ref="AY7:AY30" si="5">IF((AV7+AW7+AX7)=3,(AQ7+AS7+AU7),$A$32)</f>
        <v>-</v>
      </c>
      <c r="AZ7" s="3">
        <v>1</v>
      </c>
    </row>
    <row r="8" spans="1:52">
      <c r="A8" s="13">
        <v>3</v>
      </c>
      <c r="B8" s="21"/>
      <c r="C8" s="21"/>
      <c r="D8" s="48"/>
      <c r="E8" s="48"/>
      <c r="F8" s="48"/>
      <c r="G8" s="35">
        <f t="shared" si="1"/>
        <v>0</v>
      </c>
      <c r="H8" s="48"/>
      <c r="I8" s="48"/>
      <c r="J8" s="49"/>
      <c r="K8" s="49"/>
      <c r="L8" s="49"/>
      <c r="M8" s="50">
        <f>IF(H8=0,0,1)+IF(I8=0,0,1)+IF(J8=0,0,1)+IF(K8=0,0,1)+IF(L8=0,0,1)</f>
        <v>0</v>
      </c>
      <c r="N8" s="35">
        <f>IF(M8=0,0,(H8+I8+J8+K8+L8)/M8)</f>
        <v>0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0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0</v>
      </c>
      <c r="AQ8" s="54">
        <f>IF($AP$31=AP8,1,0)</f>
        <v>0</v>
      </c>
      <c r="AR8" s="55">
        <f>IF(AQ8=1,0,AP8)</f>
        <v>0</v>
      </c>
      <c r="AS8" s="54">
        <f>IF(AR$31=AR8,2,0)</f>
        <v>0</v>
      </c>
      <c r="AT8" s="55">
        <f>IF(AS8&lt;&gt;0,0,AR8)</f>
        <v>0</v>
      </c>
      <c r="AU8" s="54">
        <f>IF(AT$31=AT8,3,0)</f>
        <v>3</v>
      </c>
      <c r="AV8" s="54">
        <f>IF(AP$31&lt;&gt;0,1,0)</f>
        <v>1</v>
      </c>
      <c r="AW8" s="54">
        <f>IF(AR$31&lt;&gt;0,1,0)</f>
        <v>1</v>
      </c>
      <c r="AX8" s="54">
        <f>IF(AT$31&lt;&gt;0,1,0)</f>
        <v>0</v>
      </c>
      <c r="AY8" s="29" t="str">
        <f t="shared" si="5"/>
        <v>-</v>
      </c>
      <c r="AZ8" s="3"/>
    </row>
    <row r="9" spans="1:52">
      <c r="A9" s="13">
        <v>4</v>
      </c>
      <c r="B9" s="21"/>
      <c r="C9" s="21"/>
      <c r="D9" s="48"/>
      <c r="E9" s="48"/>
      <c r="F9" s="48"/>
      <c r="G9" s="35">
        <f t="shared" si="1"/>
        <v>0</v>
      </c>
      <c r="H9" s="48"/>
      <c r="I9" s="48"/>
      <c r="J9" s="49"/>
      <c r="K9" s="49"/>
      <c r="L9" s="49"/>
      <c r="M9" s="50">
        <f t="shared" ref="M9:M30" si="6">IF(H9=0,0,1)+IF(I9=0,0,1)+IF(J9=0,0,1)+IF(K9=0,0,1)+IF(L9=0,0,1)</f>
        <v>0</v>
      </c>
      <c r="N9" s="35">
        <f t="shared" ref="N9:N30" si="7">IF(M9=0,0,(H9+I9+J9+K9+L9)/M9)</f>
        <v>0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0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0</v>
      </c>
      <c r="AQ9" s="54">
        <f t="shared" ref="AQ9:AQ30" si="14">IF($AP$31=AP9,1,0)</f>
        <v>0</v>
      </c>
      <c r="AR9" s="55">
        <f t="shared" ref="AR9:AR30" si="15">IF(AQ9=1,0,AP9)</f>
        <v>0</v>
      </c>
      <c r="AS9" s="54">
        <f t="shared" ref="AS9:AS30" si="16">IF(AR$31=AR9,2,0)</f>
        <v>0</v>
      </c>
      <c r="AT9" s="55">
        <f t="shared" ref="AT9:AT30" si="17">IF(AS9&lt;&gt;0,0,AR9)</f>
        <v>0</v>
      </c>
      <c r="AU9" s="54">
        <f t="shared" ref="AU9:AU30" si="18">IF(AT$31=AT9,3,0)</f>
        <v>3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0</v>
      </c>
      <c r="AY9" s="29" t="str">
        <f t="shared" si="5"/>
        <v>-</v>
      </c>
      <c r="AZ9" s="3"/>
    </row>
    <row r="10" spans="1:52">
      <c r="A10" s="13">
        <v>5</v>
      </c>
      <c r="B10" s="38"/>
      <c r="C10" s="21"/>
      <c r="D10" s="48"/>
      <c r="E10" s="48"/>
      <c r="F10" s="48"/>
      <c r="G10" s="35">
        <f t="shared" si="1"/>
        <v>0</v>
      </c>
      <c r="H10" s="48"/>
      <c r="I10" s="48"/>
      <c r="J10" s="49"/>
      <c r="K10" s="49"/>
      <c r="L10" s="49"/>
      <c r="M10" s="50">
        <f t="shared" si="6"/>
        <v>0</v>
      </c>
      <c r="N10" s="35">
        <f t="shared" si="7"/>
        <v>0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0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0</v>
      </c>
      <c r="AQ10" s="54">
        <f t="shared" si="14"/>
        <v>0</v>
      </c>
      <c r="AR10" s="55">
        <f t="shared" si="15"/>
        <v>0</v>
      </c>
      <c r="AS10" s="54">
        <f t="shared" si="16"/>
        <v>0</v>
      </c>
      <c r="AT10" s="55">
        <f t="shared" si="17"/>
        <v>0</v>
      </c>
      <c r="AU10" s="54">
        <f t="shared" si="18"/>
        <v>3</v>
      </c>
      <c r="AV10" s="54">
        <f t="shared" si="19"/>
        <v>1</v>
      </c>
      <c r="AW10" s="54">
        <f t="shared" si="20"/>
        <v>1</v>
      </c>
      <c r="AX10" s="54">
        <f t="shared" si="21"/>
        <v>0</v>
      </c>
      <c r="AY10" s="29" t="str">
        <f t="shared" si="5"/>
        <v>-</v>
      </c>
      <c r="AZ10" s="3"/>
    </row>
    <row r="11" spans="1:52">
      <c r="A11" s="13">
        <v>6</v>
      </c>
      <c r="B11" s="21"/>
      <c r="C11" s="21"/>
      <c r="D11" s="48"/>
      <c r="E11" s="48"/>
      <c r="F11" s="48"/>
      <c r="G11" s="35">
        <f t="shared" si="1"/>
        <v>0</v>
      </c>
      <c r="H11" s="48"/>
      <c r="I11" s="48"/>
      <c r="J11" s="49"/>
      <c r="K11" s="49"/>
      <c r="L11" s="49"/>
      <c r="M11" s="50">
        <f t="shared" si="6"/>
        <v>0</v>
      </c>
      <c r="N11" s="35">
        <f t="shared" si="7"/>
        <v>0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0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0</v>
      </c>
      <c r="AQ11" s="54">
        <f t="shared" si="14"/>
        <v>0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3</v>
      </c>
      <c r="AV11" s="54">
        <f t="shared" si="19"/>
        <v>1</v>
      </c>
      <c r="AW11" s="54">
        <f t="shared" si="20"/>
        <v>1</v>
      </c>
      <c r="AX11" s="54">
        <f t="shared" si="21"/>
        <v>0</v>
      </c>
      <c r="AY11" s="29" t="str">
        <f t="shared" si="5"/>
        <v>-</v>
      </c>
      <c r="AZ11" s="3"/>
    </row>
    <row r="12" spans="1:52">
      <c r="A12" s="13">
        <v>7</v>
      </c>
      <c r="B12" s="21"/>
      <c r="C12" s="21"/>
      <c r="D12" s="48"/>
      <c r="E12" s="48"/>
      <c r="F12" s="48"/>
      <c r="G12" s="35">
        <f t="shared" si="1"/>
        <v>0</v>
      </c>
      <c r="H12" s="48"/>
      <c r="I12" s="48"/>
      <c r="J12" s="49"/>
      <c r="K12" s="49"/>
      <c r="L12" s="49"/>
      <c r="M12" s="50">
        <f t="shared" si="6"/>
        <v>0</v>
      </c>
      <c r="N12" s="35">
        <f t="shared" si="7"/>
        <v>0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0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0</v>
      </c>
      <c r="AQ12" s="54">
        <f t="shared" si="14"/>
        <v>0</v>
      </c>
      <c r="AR12" s="55">
        <f t="shared" si="15"/>
        <v>0</v>
      </c>
      <c r="AS12" s="54">
        <f t="shared" si="16"/>
        <v>0</v>
      </c>
      <c r="AT12" s="55">
        <f t="shared" si="17"/>
        <v>0</v>
      </c>
      <c r="AU12" s="54">
        <f t="shared" si="18"/>
        <v>3</v>
      </c>
      <c r="AV12" s="54">
        <f t="shared" si="19"/>
        <v>1</v>
      </c>
      <c r="AW12" s="54">
        <f t="shared" si="20"/>
        <v>1</v>
      </c>
      <c r="AX12" s="54">
        <f t="shared" si="21"/>
        <v>0</v>
      </c>
      <c r="AY12" s="29" t="str">
        <f t="shared" si="5"/>
        <v>-</v>
      </c>
      <c r="AZ12" s="3"/>
    </row>
    <row r="13" spans="1:52" hidden="1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3</v>
      </c>
      <c r="AV13" s="54">
        <f t="shared" si="19"/>
        <v>1</v>
      </c>
      <c r="AW13" s="54">
        <f t="shared" si="20"/>
        <v>1</v>
      </c>
      <c r="AX13" s="54">
        <f t="shared" si="21"/>
        <v>0</v>
      </c>
      <c r="AY13" s="29" t="str">
        <f t="shared" si="5"/>
        <v>-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3</v>
      </c>
      <c r="AV14" s="54">
        <f t="shared" si="19"/>
        <v>1</v>
      </c>
      <c r="AW14" s="54">
        <f t="shared" si="20"/>
        <v>1</v>
      </c>
      <c r="AX14" s="54">
        <f t="shared" si="21"/>
        <v>0</v>
      </c>
      <c r="AY14" s="29" t="str">
        <f t="shared" si="5"/>
        <v>-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3</v>
      </c>
      <c r="AV15" s="54">
        <f t="shared" si="19"/>
        <v>1</v>
      </c>
      <c r="AW15" s="54">
        <f t="shared" si="20"/>
        <v>1</v>
      </c>
      <c r="AX15" s="54">
        <f t="shared" si="21"/>
        <v>0</v>
      </c>
      <c r="AY15" s="29" t="str">
        <f t="shared" si="5"/>
        <v>-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3</v>
      </c>
      <c r="AV16" s="54">
        <f t="shared" si="19"/>
        <v>1</v>
      </c>
      <c r="AW16" s="54">
        <f t="shared" si="20"/>
        <v>1</v>
      </c>
      <c r="AX16" s="54">
        <f t="shared" si="21"/>
        <v>0</v>
      </c>
      <c r="AY16" s="29" t="str">
        <f t="shared" si="5"/>
        <v>-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3</v>
      </c>
      <c r="AV17" s="54">
        <f t="shared" si="19"/>
        <v>1</v>
      </c>
      <c r="AW17" s="54">
        <f t="shared" si="20"/>
        <v>1</v>
      </c>
      <c r="AX17" s="54">
        <f t="shared" si="21"/>
        <v>0</v>
      </c>
      <c r="AY17" s="29" t="str">
        <f t="shared" si="5"/>
        <v>-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3</v>
      </c>
      <c r="AV18" s="54">
        <f t="shared" si="19"/>
        <v>1</v>
      </c>
      <c r="AW18" s="54">
        <f t="shared" si="20"/>
        <v>1</v>
      </c>
      <c r="AX18" s="54">
        <f t="shared" si="21"/>
        <v>0</v>
      </c>
      <c r="AY18" s="29" t="str">
        <f t="shared" si="5"/>
        <v>-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3</v>
      </c>
      <c r="AV19" s="54">
        <f t="shared" si="19"/>
        <v>1</v>
      </c>
      <c r="AW19" s="54">
        <f t="shared" si="20"/>
        <v>1</v>
      </c>
      <c r="AX19" s="54">
        <f t="shared" si="21"/>
        <v>0</v>
      </c>
      <c r="AY19" s="29" t="str">
        <f t="shared" si="5"/>
        <v>-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3</v>
      </c>
      <c r="AV20" s="54">
        <f t="shared" si="19"/>
        <v>1</v>
      </c>
      <c r="AW20" s="54">
        <f t="shared" si="20"/>
        <v>1</v>
      </c>
      <c r="AX20" s="54">
        <f t="shared" si="21"/>
        <v>0</v>
      </c>
      <c r="AY20" s="29" t="str">
        <f t="shared" si="5"/>
        <v>-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3</v>
      </c>
      <c r="AV21" s="54">
        <f t="shared" si="19"/>
        <v>1</v>
      </c>
      <c r="AW21" s="54">
        <f t="shared" si="20"/>
        <v>1</v>
      </c>
      <c r="AX21" s="54">
        <f t="shared" si="21"/>
        <v>0</v>
      </c>
      <c r="AY21" s="29" t="str">
        <f t="shared" si="5"/>
        <v>-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3</v>
      </c>
      <c r="AV22" s="54">
        <f t="shared" si="19"/>
        <v>1</v>
      </c>
      <c r="AW22" s="54">
        <f t="shared" si="20"/>
        <v>1</v>
      </c>
      <c r="AX22" s="54">
        <f t="shared" si="21"/>
        <v>0</v>
      </c>
      <c r="AY22" s="29" t="str">
        <f t="shared" si="5"/>
        <v>-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3</v>
      </c>
      <c r="AV23" s="54">
        <f t="shared" si="19"/>
        <v>1</v>
      </c>
      <c r="AW23" s="54">
        <f t="shared" si="20"/>
        <v>1</v>
      </c>
      <c r="AX23" s="54">
        <f t="shared" si="21"/>
        <v>0</v>
      </c>
      <c r="AY23" s="29" t="str">
        <f t="shared" si="5"/>
        <v>-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3</v>
      </c>
      <c r="AV24" s="54">
        <f t="shared" si="19"/>
        <v>1</v>
      </c>
      <c r="AW24" s="54">
        <f t="shared" si="20"/>
        <v>1</v>
      </c>
      <c r="AX24" s="54">
        <f t="shared" si="21"/>
        <v>0</v>
      </c>
      <c r="AY24" s="29" t="str">
        <f t="shared" si="5"/>
        <v>-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3</v>
      </c>
      <c r="AV25" s="54">
        <f t="shared" si="19"/>
        <v>1</v>
      </c>
      <c r="AW25" s="54">
        <f t="shared" si="20"/>
        <v>1</v>
      </c>
      <c r="AX25" s="54">
        <f t="shared" si="21"/>
        <v>0</v>
      </c>
      <c r="AY25" s="29" t="str">
        <f t="shared" si="5"/>
        <v>-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3</v>
      </c>
      <c r="AV26" s="54">
        <f t="shared" si="19"/>
        <v>1</v>
      </c>
      <c r="AW26" s="54">
        <f t="shared" si="20"/>
        <v>1</v>
      </c>
      <c r="AX26" s="54">
        <f t="shared" si="21"/>
        <v>0</v>
      </c>
      <c r="AY26" s="29" t="str">
        <f t="shared" si="5"/>
        <v>-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3</v>
      </c>
      <c r="AV27" s="54">
        <f t="shared" si="19"/>
        <v>1</v>
      </c>
      <c r="AW27" s="54">
        <f t="shared" si="20"/>
        <v>1</v>
      </c>
      <c r="AX27" s="54">
        <f t="shared" si="21"/>
        <v>0</v>
      </c>
      <c r="AY27" s="29" t="str">
        <f t="shared" si="5"/>
        <v>-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3</v>
      </c>
      <c r="AV28" s="54">
        <f t="shared" si="19"/>
        <v>1</v>
      </c>
      <c r="AW28" s="54">
        <f t="shared" si="20"/>
        <v>1</v>
      </c>
      <c r="AX28" s="54">
        <f t="shared" si="21"/>
        <v>0</v>
      </c>
      <c r="AY28" s="29" t="str">
        <f t="shared" si="5"/>
        <v>-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3</v>
      </c>
      <c r="AV29" s="54">
        <f t="shared" si="19"/>
        <v>1</v>
      </c>
      <c r="AW29" s="54">
        <f t="shared" si="20"/>
        <v>1</v>
      </c>
      <c r="AX29" s="54">
        <f t="shared" si="21"/>
        <v>0</v>
      </c>
      <c r="AY29" s="29" t="str">
        <f t="shared" si="5"/>
        <v>-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3</v>
      </c>
      <c r="AV30" s="54">
        <f t="shared" si="19"/>
        <v>1</v>
      </c>
      <c r="AW30" s="54">
        <f t="shared" si="20"/>
        <v>1</v>
      </c>
      <c r="AX30" s="54">
        <f t="shared" si="21"/>
        <v>0</v>
      </c>
      <c r="AY30" s="29" t="str">
        <f t="shared" si="5"/>
        <v>-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5.4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5.8666666666666671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9</v>
      </c>
      <c r="V31" s="35">
        <f>MAX(V6:V30)</f>
        <v>19.5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19.5</v>
      </c>
      <c r="AQ31" s="54" t="s">
        <v>3</v>
      </c>
      <c r="AR31" s="1">
        <f>MAX(AR6:AR30)</f>
        <v>17.966666666666669</v>
      </c>
      <c r="AS31" s="54" t="s">
        <v>3</v>
      </c>
      <c r="AT31" s="1">
        <f>MAX(AT6:AT30)</f>
        <v>0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6"/>
  <sheetViews>
    <sheetView zoomScale="70" zoomScaleNormal="70" workbookViewId="0">
      <selection activeCell="E43" sqref="E43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75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41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100</v>
      </c>
      <c r="C6" s="21" t="s">
        <v>64</v>
      </c>
      <c r="D6" s="48">
        <v>4.8</v>
      </c>
      <c r="E6" s="48"/>
      <c r="F6" s="48"/>
      <c r="G6" s="35">
        <f>D6-E6-F6</f>
        <v>4.8</v>
      </c>
      <c r="H6" s="48"/>
      <c r="I6" s="48"/>
      <c r="J6" s="49">
        <v>5.2</v>
      </c>
      <c r="K6" s="49">
        <v>4.9000000000000004</v>
      </c>
      <c r="L6" s="49">
        <v>4.9000000000000004</v>
      </c>
      <c r="M6" s="50">
        <f>IF(H6=0,0,1)+IF(I6=0,0,1)+IF(J6=0,0,1)+IF(K6=0,0,1)+IF(L6=0,0,1)</f>
        <v>3</v>
      </c>
      <c r="N6" s="35">
        <f>IF(M6=0,0,(H6+I6+J6+K6+L6)/M6)</f>
        <v>5.0000000000000009</v>
      </c>
      <c r="O6" s="48"/>
      <c r="P6" s="48"/>
      <c r="Q6" s="48"/>
      <c r="R6" s="48">
        <v>7.6</v>
      </c>
      <c r="S6" s="48">
        <v>7.6</v>
      </c>
      <c r="T6" s="50">
        <f>IF(O6=0,0,1)+IF(P6=0,0,1)+IF(Q6=0,0,1)+IF(R6=0,0,1)+IF(S6=0,0,1)</f>
        <v>2</v>
      </c>
      <c r="U6" s="35">
        <f>IF(T6=0,0,(O6+P6+Q6+R6+S6)/T6)</f>
        <v>7.6</v>
      </c>
      <c r="V6" s="35">
        <f>G6+N6+U6</f>
        <v>17.399999999999999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17.399999999999999</v>
      </c>
      <c r="AQ6" s="54">
        <f>IF($AP$31=AP6,1,0)</f>
        <v>0</v>
      </c>
      <c r="AR6" s="55">
        <f>IF(AQ6=1,0,AP6)</f>
        <v>17.399999999999999</v>
      </c>
      <c r="AS6" s="54">
        <f>IF(AR$31=AR6,2,0)</f>
        <v>0</v>
      </c>
      <c r="AT6" s="55">
        <f>IF(AS6&lt;&gt;0,0,AR6)</f>
        <v>17.399999999999999</v>
      </c>
      <c r="AU6" s="54">
        <f>IF(AT$31=AT6,3,0)</f>
        <v>3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3</v>
      </c>
      <c r="AZ6" s="3"/>
    </row>
    <row r="7" spans="1:52">
      <c r="A7" s="13">
        <v>2</v>
      </c>
      <c r="B7" s="21" t="s">
        <v>99</v>
      </c>
      <c r="C7" s="21" t="s">
        <v>64</v>
      </c>
      <c r="D7" s="48">
        <v>9.4</v>
      </c>
      <c r="E7" s="48"/>
      <c r="F7" s="48"/>
      <c r="G7" s="35">
        <f t="shared" ref="G7:G21" si="1">D7-E7-F7</f>
        <v>9.4</v>
      </c>
      <c r="H7" s="48"/>
      <c r="I7" s="48"/>
      <c r="J7" s="49">
        <v>6.6</v>
      </c>
      <c r="K7" s="49">
        <v>7.2</v>
      </c>
      <c r="L7" s="49">
        <v>6.7</v>
      </c>
      <c r="M7" s="50">
        <f>IF(H7=0,0,1)+IF(I7=0,0,1)+IF(J7=0,0,1)+IF(K7=0,0,1)+IF(L7=0,0,1)</f>
        <v>3</v>
      </c>
      <c r="N7" s="35">
        <f>IF(M7=0,0,(H7+I7+J7+K7+L7)/M7)</f>
        <v>6.833333333333333</v>
      </c>
      <c r="O7" s="48"/>
      <c r="P7" s="48"/>
      <c r="Q7" s="48"/>
      <c r="R7" s="48">
        <v>8.8000000000000007</v>
      </c>
      <c r="S7" s="48">
        <v>8.6</v>
      </c>
      <c r="T7" s="50">
        <f>IF(O7=0,0,1)+IF(P7=0,0,1)+IF(Q7=0,0,1)+IF(R7=0,0,1)+IF(S7=0,0,1)</f>
        <v>2</v>
      </c>
      <c r="U7" s="35">
        <f>IF(T7=0,0,(O7+P7+Q7+R7+S7)/T7)</f>
        <v>8.6999999999999993</v>
      </c>
      <c r="V7" s="35">
        <f t="shared" ref="V7:V30" si="2">G7+N7+U7</f>
        <v>24.933333333333334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24.933333333333334</v>
      </c>
      <c r="AQ7" s="54">
        <f>IF($AP$31=AP7,1,0)</f>
        <v>1</v>
      </c>
      <c r="AR7" s="55">
        <f>IF(AQ7=1,0,AP7)</f>
        <v>0</v>
      </c>
      <c r="AS7" s="54">
        <f>IF(AR$31=AR7,2,0)</f>
        <v>0</v>
      </c>
      <c r="AT7" s="55">
        <f>IF(AS7&lt;&gt;0,0,AR7)</f>
        <v>0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1</v>
      </c>
      <c r="AZ7" s="3"/>
    </row>
    <row r="8" spans="1:52">
      <c r="A8" s="13">
        <v>3</v>
      </c>
      <c r="B8" s="21" t="s">
        <v>97</v>
      </c>
      <c r="C8" s="21" t="s">
        <v>98</v>
      </c>
      <c r="D8" s="48">
        <v>10</v>
      </c>
      <c r="E8" s="48"/>
      <c r="F8" s="48">
        <v>0.3</v>
      </c>
      <c r="G8" s="35">
        <f t="shared" si="1"/>
        <v>9.6999999999999993</v>
      </c>
      <c r="H8" s="48"/>
      <c r="I8" s="48"/>
      <c r="J8" s="49">
        <v>5.0999999999999996</v>
      </c>
      <c r="K8" s="49">
        <v>6</v>
      </c>
      <c r="L8" s="49">
        <v>5.2</v>
      </c>
      <c r="M8" s="50">
        <f>IF(H8=0,0,1)+IF(I8=0,0,1)+IF(J8=0,0,1)+IF(K8=0,0,1)+IF(L8=0,0,1)</f>
        <v>3</v>
      </c>
      <c r="N8" s="35">
        <f>IF(M8=0,0,(H8+I8+J8+K8+L8)/M8)</f>
        <v>5.4333333333333336</v>
      </c>
      <c r="O8" s="48"/>
      <c r="P8" s="48"/>
      <c r="Q8" s="48"/>
      <c r="R8" s="48">
        <v>4.8</v>
      </c>
      <c r="S8" s="48">
        <v>4.8</v>
      </c>
      <c r="T8" s="50">
        <f>IF(O8=0,0,1)+IF(P8=0,0,1)+IF(Q8=0,0,1)+IF(R8=0,0,1)+IF(S8=0,0,1)</f>
        <v>2</v>
      </c>
      <c r="U8" s="35">
        <f>IF(T8=0,0,(O8+P8+Q8+R8+S8)/T8)</f>
        <v>4.8</v>
      </c>
      <c r="V8" s="35">
        <f t="shared" si="2"/>
        <v>19.933333333333334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19.933333333333334</v>
      </c>
      <c r="AQ8" s="54">
        <f>IF($AP$31=AP8,1,0)</f>
        <v>0</v>
      </c>
      <c r="AR8" s="55">
        <f>IF(AQ8=1,0,AP8)</f>
        <v>19.933333333333334</v>
      </c>
      <c r="AS8" s="54">
        <f>IF(AR$31=AR8,2,0)</f>
        <v>2</v>
      </c>
      <c r="AT8" s="55">
        <f>IF(AS8&lt;&gt;0,0,AR8)</f>
        <v>0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2</v>
      </c>
      <c r="AZ8" s="3"/>
    </row>
    <row r="9" spans="1:52">
      <c r="A9" s="13">
        <v>4</v>
      </c>
      <c r="B9" s="21"/>
      <c r="C9" s="21"/>
      <c r="D9" s="48"/>
      <c r="E9" s="48"/>
      <c r="F9" s="48"/>
      <c r="G9" s="35">
        <f t="shared" si="1"/>
        <v>0</v>
      </c>
      <c r="H9" s="48"/>
      <c r="I9" s="48"/>
      <c r="J9" s="49"/>
      <c r="K9" s="49"/>
      <c r="L9" s="49"/>
      <c r="M9" s="50">
        <f t="shared" ref="M9:M30" si="6">IF(H9=0,0,1)+IF(I9=0,0,1)+IF(J9=0,0,1)+IF(K9=0,0,1)+IF(L9=0,0,1)</f>
        <v>0</v>
      </c>
      <c r="N9" s="35">
        <f t="shared" ref="N9:N30" si="7">IF(M9=0,0,(H9+I9+J9+K9+L9)/M9)</f>
        <v>0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0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0</v>
      </c>
      <c r="AQ9" s="54">
        <f t="shared" ref="AQ9:AQ30" si="14">IF($AP$31=AP9,1,0)</f>
        <v>0</v>
      </c>
      <c r="AR9" s="55">
        <f t="shared" ref="AR9:AR30" si="15">IF(AQ9=1,0,AP9)</f>
        <v>0</v>
      </c>
      <c r="AS9" s="54">
        <f t="shared" ref="AS9:AS30" si="16">IF(AR$31=AR9,2,0)</f>
        <v>0</v>
      </c>
      <c r="AT9" s="55">
        <f t="shared" ref="AT9:AT30" si="17">IF(AS9&lt;&gt;0,0,AR9)</f>
        <v>0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/>
      <c r="C10" s="21"/>
      <c r="D10" s="48"/>
      <c r="E10" s="48"/>
      <c r="F10" s="48"/>
      <c r="G10" s="35">
        <f t="shared" si="1"/>
        <v>0</v>
      </c>
      <c r="H10" s="48"/>
      <c r="I10" s="48"/>
      <c r="J10" s="49"/>
      <c r="K10" s="49"/>
      <c r="L10" s="49"/>
      <c r="M10" s="50">
        <f t="shared" si="6"/>
        <v>0</v>
      </c>
      <c r="N10" s="35">
        <f t="shared" si="7"/>
        <v>0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0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0</v>
      </c>
      <c r="AQ10" s="54">
        <f t="shared" si="14"/>
        <v>0</v>
      </c>
      <c r="AR10" s="55">
        <f t="shared" si="15"/>
        <v>0</v>
      </c>
      <c r="AS10" s="54">
        <f t="shared" si="16"/>
        <v>0</v>
      </c>
      <c r="AT10" s="55">
        <f t="shared" si="17"/>
        <v>0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/>
      <c r="C11" s="21"/>
      <c r="D11" s="48"/>
      <c r="E11" s="48"/>
      <c r="F11" s="48"/>
      <c r="G11" s="35">
        <f t="shared" si="1"/>
        <v>0</v>
      </c>
      <c r="H11" s="48"/>
      <c r="I11" s="48"/>
      <c r="J11" s="49"/>
      <c r="K11" s="49"/>
      <c r="L11" s="49"/>
      <c r="M11" s="50">
        <f t="shared" si="6"/>
        <v>0</v>
      </c>
      <c r="N11" s="35">
        <f t="shared" si="7"/>
        <v>0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0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0</v>
      </c>
      <c r="AQ11" s="54">
        <f t="shared" si="14"/>
        <v>0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0</v>
      </c>
      <c r="AZ11" s="3"/>
    </row>
    <row r="12" spans="1:52">
      <c r="A12" s="13">
        <v>7</v>
      </c>
      <c r="B12" s="21"/>
      <c r="C12" s="21"/>
      <c r="D12" s="48"/>
      <c r="E12" s="48"/>
      <c r="F12" s="48"/>
      <c r="G12" s="35">
        <f t="shared" si="1"/>
        <v>0</v>
      </c>
      <c r="H12" s="48"/>
      <c r="I12" s="48"/>
      <c r="J12" s="49"/>
      <c r="K12" s="49"/>
      <c r="L12" s="49"/>
      <c r="M12" s="50">
        <f t="shared" si="6"/>
        <v>0</v>
      </c>
      <c r="N12" s="35">
        <f t="shared" si="7"/>
        <v>0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0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0</v>
      </c>
      <c r="AQ12" s="54">
        <f t="shared" si="14"/>
        <v>0</v>
      </c>
      <c r="AR12" s="55">
        <f t="shared" si="15"/>
        <v>0</v>
      </c>
      <c r="AS12" s="54">
        <f t="shared" si="16"/>
        <v>0</v>
      </c>
      <c r="AT12" s="55">
        <f t="shared" si="17"/>
        <v>0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 hidden="1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9.6999999999999993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6.833333333333333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8.6999999999999993</v>
      </c>
      <c r="V31" s="35">
        <f>MAX(V6:V30)</f>
        <v>24.933333333333334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24.933333333333334</v>
      </c>
      <c r="AQ31" s="54" t="s">
        <v>3</v>
      </c>
      <c r="AR31" s="1">
        <f>MAX(AR6:AR30)</f>
        <v>19.933333333333334</v>
      </c>
      <c r="AS31" s="54" t="s">
        <v>3</v>
      </c>
      <c r="AT31" s="1">
        <f>MAX(AT6:AT30)</f>
        <v>17.399999999999999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6"/>
  <sheetViews>
    <sheetView zoomScale="70" zoomScaleNormal="70" workbookViewId="0">
      <selection activeCell="F42" sqref="F42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62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58"/>
      <c r="C3" s="58"/>
      <c r="D3" s="78" t="s">
        <v>41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103</v>
      </c>
      <c r="C6" s="21" t="s">
        <v>64</v>
      </c>
      <c r="D6" s="48">
        <v>6.3</v>
      </c>
      <c r="E6" s="48"/>
      <c r="F6" s="48"/>
      <c r="G6" s="35">
        <f>D6-E6-F6</f>
        <v>6.3</v>
      </c>
      <c r="H6" s="48"/>
      <c r="I6" s="48"/>
      <c r="J6" s="49">
        <v>6.5</v>
      </c>
      <c r="K6" s="49">
        <v>7.3</v>
      </c>
      <c r="L6" s="49">
        <v>6.1</v>
      </c>
      <c r="M6" s="50">
        <f>IF(H6=0,0,1)+IF(I6=0,0,1)+IF(J6=0,0,1)+IF(K6=0,0,1)+IF(L6=0,0,1)</f>
        <v>3</v>
      </c>
      <c r="N6" s="35">
        <f>IF(M6=0,0,(H6+I6+J6+K6+L6)/M6)</f>
        <v>6.6333333333333329</v>
      </c>
      <c r="O6" s="48"/>
      <c r="P6" s="48"/>
      <c r="Q6" s="48"/>
      <c r="R6" s="48">
        <v>8.5</v>
      </c>
      <c r="S6" s="48">
        <v>8.5</v>
      </c>
      <c r="T6" s="50">
        <f>IF(O6=0,0,1)+IF(P6=0,0,1)+IF(Q6=0,0,1)+IF(R6=0,0,1)+IF(S6=0,0,1)</f>
        <v>2</v>
      </c>
      <c r="U6" s="35">
        <f>IF(T6=0,0,(O6+P6+Q6+R6+S6)/T6)</f>
        <v>8.5</v>
      </c>
      <c r="V6" s="35">
        <f>G6+N6+U6</f>
        <v>21.433333333333334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21.433333333333334</v>
      </c>
      <c r="AQ6" s="54">
        <f>IF($AP$31=AP6,1,0)</f>
        <v>1</v>
      </c>
      <c r="AR6" s="55">
        <f>IF(AQ6=1,0,AP6)</f>
        <v>0</v>
      </c>
      <c r="AS6" s="54">
        <f>IF(AR$31=AR6,2,0)</f>
        <v>2</v>
      </c>
      <c r="AT6" s="55">
        <f>IF(AS6&lt;&gt;0,0,AR6)</f>
        <v>0</v>
      </c>
      <c r="AU6" s="54">
        <f>IF(AT$31=AT6,3,0)</f>
        <v>3</v>
      </c>
      <c r="AV6" s="54">
        <f>IF(AP$31&lt;&gt;0,1,0)</f>
        <v>1</v>
      </c>
      <c r="AW6" s="54">
        <f>IF(AR$31&lt;&gt;0,1,0)</f>
        <v>0</v>
      </c>
      <c r="AX6" s="54">
        <f>IF(AT$31&lt;&gt;0,1,0)</f>
        <v>0</v>
      </c>
      <c r="AY6" s="29" t="str">
        <f>IF((AV6+AW6+AX6)=3,(AQ6+AS6+AU6),$A$32)</f>
        <v>-</v>
      </c>
      <c r="AZ6" s="3">
        <v>1</v>
      </c>
    </row>
    <row r="7" spans="1:52">
      <c r="A7" s="13">
        <v>2</v>
      </c>
      <c r="B7" s="21"/>
      <c r="C7" s="21"/>
      <c r="D7" s="48"/>
      <c r="E7" s="48"/>
      <c r="F7" s="48"/>
      <c r="G7" s="35">
        <f t="shared" ref="G7:G21" si="1">D7-E7-F7</f>
        <v>0</v>
      </c>
      <c r="H7" s="48"/>
      <c r="I7" s="48"/>
      <c r="J7" s="49"/>
      <c r="K7" s="49"/>
      <c r="L7" s="49"/>
      <c r="M7" s="50">
        <f>IF(H7=0,0,1)+IF(I7=0,0,1)+IF(J7=0,0,1)+IF(K7=0,0,1)+IF(L7=0,0,1)</f>
        <v>0</v>
      </c>
      <c r="N7" s="35">
        <f>IF(M7=0,0,(H7+I7+J7+K7+L7)/M7)</f>
        <v>0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0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0</v>
      </c>
      <c r="AQ7" s="54">
        <f>IF($AP$31=AP7,1,0)</f>
        <v>0</v>
      </c>
      <c r="AR7" s="55">
        <f>IF(AQ7=1,0,AP7)</f>
        <v>0</v>
      </c>
      <c r="AS7" s="54">
        <f>IF(AR$31=AR7,2,0)</f>
        <v>2</v>
      </c>
      <c r="AT7" s="55">
        <f>IF(AS7&lt;&gt;0,0,AR7)</f>
        <v>0</v>
      </c>
      <c r="AU7" s="54">
        <f>IF(AT$31=AT7,3,0)</f>
        <v>3</v>
      </c>
      <c r="AV7" s="54">
        <f>IF(AP$31&lt;&gt;0,1,0)</f>
        <v>1</v>
      </c>
      <c r="AW7" s="54">
        <f>IF(AR$31&lt;&gt;0,1,0)</f>
        <v>0</v>
      </c>
      <c r="AX7" s="54">
        <f>IF(AT$31&lt;&gt;0,1,0)</f>
        <v>0</v>
      </c>
      <c r="AY7" s="29" t="str">
        <f t="shared" ref="AY7:AY30" si="5">IF((AV7+AW7+AX7)=3,(AQ7+AS7+AU7),$A$32)</f>
        <v>-</v>
      </c>
      <c r="AZ7" s="3"/>
    </row>
    <row r="8" spans="1:52">
      <c r="A8" s="13">
        <v>3</v>
      </c>
      <c r="B8" s="21"/>
      <c r="C8" s="21"/>
      <c r="D8" s="48"/>
      <c r="E8" s="48"/>
      <c r="F8" s="48"/>
      <c r="G8" s="35">
        <f t="shared" si="1"/>
        <v>0</v>
      </c>
      <c r="H8" s="48"/>
      <c r="I8" s="48"/>
      <c r="J8" s="49"/>
      <c r="K8" s="49"/>
      <c r="L8" s="49"/>
      <c r="M8" s="50">
        <f>IF(H8=0,0,1)+IF(I8=0,0,1)+IF(J8=0,0,1)+IF(K8=0,0,1)+IF(L8=0,0,1)</f>
        <v>0</v>
      </c>
      <c r="N8" s="35">
        <f>IF(M8=0,0,(H8+I8+J8+K8+L8)/M8)</f>
        <v>0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0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0</v>
      </c>
      <c r="AQ8" s="54">
        <f>IF($AP$31=AP8,1,0)</f>
        <v>0</v>
      </c>
      <c r="AR8" s="55">
        <f>IF(AQ8=1,0,AP8)</f>
        <v>0</v>
      </c>
      <c r="AS8" s="54">
        <f>IF(AR$31=AR8,2,0)</f>
        <v>2</v>
      </c>
      <c r="AT8" s="55">
        <f>IF(AS8&lt;&gt;0,0,AR8)</f>
        <v>0</v>
      </c>
      <c r="AU8" s="54">
        <f>IF(AT$31=AT8,3,0)</f>
        <v>3</v>
      </c>
      <c r="AV8" s="54">
        <f>IF(AP$31&lt;&gt;0,1,0)</f>
        <v>1</v>
      </c>
      <c r="AW8" s="54">
        <f>IF(AR$31&lt;&gt;0,1,0)</f>
        <v>0</v>
      </c>
      <c r="AX8" s="54">
        <f>IF(AT$31&lt;&gt;0,1,0)</f>
        <v>0</v>
      </c>
      <c r="AY8" s="29" t="str">
        <f t="shared" si="5"/>
        <v>-</v>
      </c>
      <c r="AZ8" s="3"/>
    </row>
    <row r="9" spans="1:52">
      <c r="A9" s="13">
        <v>4</v>
      </c>
      <c r="B9" s="21"/>
      <c r="C9" s="21"/>
      <c r="D9" s="48"/>
      <c r="E9" s="48"/>
      <c r="F9" s="48"/>
      <c r="G9" s="35">
        <f t="shared" si="1"/>
        <v>0</v>
      </c>
      <c r="H9" s="48"/>
      <c r="I9" s="48"/>
      <c r="J9" s="49"/>
      <c r="K9" s="49"/>
      <c r="L9" s="49"/>
      <c r="M9" s="50">
        <f t="shared" ref="M9:M30" si="6">IF(H9=0,0,1)+IF(I9=0,0,1)+IF(J9=0,0,1)+IF(K9=0,0,1)+IF(L9=0,0,1)</f>
        <v>0</v>
      </c>
      <c r="N9" s="35">
        <f t="shared" ref="N9:N30" si="7">IF(M9=0,0,(H9+I9+J9+K9+L9)/M9)</f>
        <v>0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0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0</v>
      </c>
      <c r="AQ9" s="54">
        <f t="shared" ref="AQ9:AQ30" si="14">IF($AP$31=AP9,1,0)</f>
        <v>0</v>
      </c>
      <c r="AR9" s="55">
        <f t="shared" ref="AR9:AR30" si="15">IF(AQ9=1,0,AP9)</f>
        <v>0</v>
      </c>
      <c r="AS9" s="54">
        <f t="shared" ref="AS9:AS30" si="16">IF(AR$31=AR9,2,0)</f>
        <v>2</v>
      </c>
      <c r="AT9" s="55">
        <f t="shared" ref="AT9:AT30" si="17">IF(AS9&lt;&gt;0,0,AR9)</f>
        <v>0</v>
      </c>
      <c r="AU9" s="54">
        <f t="shared" ref="AU9:AU30" si="18">IF(AT$31=AT9,3,0)</f>
        <v>3</v>
      </c>
      <c r="AV9" s="54">
        <f t="shared" ref="AV9:AV30" si="19">IF(AP$31&lt;&gt;0,1,0)</f>
        <v>1</v>
      </c>
      <c r="AW9" s="54">
        <f t="shared" ref="AW9:AW30" si="20">IF(AR$31&lt;&gt;0,1,0)</f>
        <v>0</v>
      </c>
      <c r="AX9" s="54">
        <f t="shared" ref="AX9:AX30" si="21">IF(AT$31&lt;&gt;0,1,0)</f>
        <v>0</v>
      </c>
      <c r="AY9" s="29" t="str">
        <f t="shared" si="5"/>
        <v>-</v>
      </c>
      <c r="AZ9" s="3"/>
    </row>
    <row r="10" spans="1:52">
      <c r="A10" s="13">
        <v>5</v>
      </c>
      <c r="B10" s="38"/>
      <c r="C10" s="21"/>
      <c r="D10" s="48"/>
      <c r="E10" s="48"/>
      <c r="F10" s="48"/>
      <c r="G10" s="35">
        <f t="shared" si="1"/>
        <v>0</v>
      </c>
      <c r="H10" s="48"/>
      <c r="I10" s="48"/>
      <c r="J10" s="49"/>
      <c r="K10" s="49"/>
      <c r="L10" s="49"/>
      <c r="M10" s="50">
        <f t="shared" si="6"/>
        <v>0</v>
      </c>
      <c r="N10" s="35">
        <f t="shared" si="7"/>
        <v>0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0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0</v>
      </c>
      <c r="AQ10" s="54">
        <f t="shared" si="14"/>
        <v>0</v>
      </c>
      <c r="AR10" s="55">
        <f t="shared" si="15"/>
        <v>0</v>
      </c>
      <c r="AS10" s="54">
        <f t="shared" si="16"/>
        <v>2</v>
      </c>
      <c r="AT10" s="55">
        <f t="shared" si="17"/>
        <v>0</v>
      </c>
      <c r="AU10" s="54">
        <f t="shared" si="18"/>
        <v>3</v>
      </c>
      <c r="AV10" s="54">
        <f t="shared" si="19"/>
        <v>1</v>
      </c>
      <c r="AW10" s="54">
        <f t="shared" si="20"/>
        <v>0</v>
      </c>
      <c r="AX10" s="54">
        <f t="shared" si="21"/>
        <v>0</v>
      </c>
      <c r="AY10" s="29" t="str">
        <f t="shared" si="5"/>
        <v>-</v>
      </c>
      <c r="AZ10" s="3"/>
    </row>
    <row r="11" spans="1:52">
      <c r="A11" s="13">
        <v>6</v>
      </c>
      <c r="B11" s="21"/>
      <c r="C11" s="21"/>
      <c r="D11" s="48"/>
      <c r="E11" s="48"/>
      <c r="F11" s="48"/>
      <c r="G11" s="35">
        <f t="shared" si="1"/>
        <v>0</v>
      </c>
      <c r="H11" s="48"/>
      <c r="I11" s="48"/>
      <c r="J11" s="49"/>
      <c r="K11" s="49"/>
      <c r="L11" s="49"/>
      <c r="M11" s="50">
        <f t="shared" si="6"/>
        <v>0</v>
      </c>
      <c r="N11" s="35">
        <f t="shared" si="7"/>
        <v>0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0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0</v>
      </c>
      <c r="AQ11" s="54">
        <f t="shared" si="14"/>
        <v>0</v>
      </c>
      <c r="AR11" s="55">
        <f t="shared" si="15"/>
        <v>0</v>
      </c>
      <c r="AS11" s="54">
        <f t="shared" si="16"/>
        <v>2</v>
      </c>
      <c r="AT11" s="55">
        <f t="shared" si="17"/>
        <v>0</v>
      </c>
      <c r="AU11" s="54">
        <f t="shared" si="18"/>
        <v>3</v>
      </c>
      <c r="AV11" s="54">
        <f t="shared" si="19"/>
        <v>1</v>
      </c>
      <c r="AW11" s="54">
        <f t="shared" si="20"/>
        <v>0</v>
      </c>
      <c r="AX11" s="54">
        <f t="shared" si="21"/>
        <v>0</v>
      </c>
      <c r="AY11" s="29" t="str">
        <f t="shared" si="5"/>
        <v>-</v>
      </c>
      <c r="AZ11" s="3"/>
    </row>
    <row r="12" spans="1:52">
      <c r="A12" s="13">
        <v>7</v>
      </c>
      <c r="B12" s="21"/>
      <c r="C12" s="21"/>
      <c r="D12" s="48"/>
      <c r="E12" s="48"/>
      <c r="F12" s="48"/>
      <c r="G12" s="35">
        <f t="shared" si="1"/>
        <v>0</v>
      </c>
      <c r="H12" s="48"/>
      <c r="I12" s="48"/>
      <c r="J12" s="49"/>
      <c r="K12" s="49"/>
      <c r="L12" s="49"/>
      <c r="M12" s="50">
        <f t="shared" si="6"/>
        <v>0</v>
      </c>
      <c r="N12" s="35">
        <f t="shared" si="7"/>
        <v>0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0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0</v>
      </c>
      <c r="AQ12" s="54">
        <f t="shared" si="14"/>
        <v>0</v>
      </c>
      <c r="AR12" s="55">
        <f t="shared" si="15"/>
        <v>0</v>
      </c>
      <c r="AS12" s="54">
        <f t="shared" si="16"/>
        <v>2</v>
      </c>
      <c r="AT12" s="55">
        <f t="shared" si="17"/>
        <v>0</v>
      </c>
      <c r="AU12" s="54">
        <f t="shared" si="18"/>
        <v>3</v>
      </c>
      <c r="AV12" s="54">
        <f t="shared" si="19"/>
        <v>1</v>
      </c>
      <c r="AW12" s="54">
        <f t="shared" si="20"/>
        <v>0</v>
      </c>
      <c r="AX12" s="54">
        <f t="shared" si="21"/>
        <v>0</v>
      </c>
      <c r="AY12" s="29" t="str">
        <f t="shared" si="5"/>
        <v>-</v>
      </c>
      <c r="AZ12" s="3"/>
    </row>
    <row r="13" spans="1:52" hidden="1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2</v>
      </c>
      <c r="AT13" s="55">
        <f t="shared" si="17"/>
        <v>0</v>
      </c>
      <c r="AU13" s="54">
        <f t="shared" si="18"/>
        <v>3</v>
      </c>
      <c r="AV13" s="54">
        <f t="shared" si="19"/>
        <v>1</v>
      </c>
      <c r="AW13" s="54">
        <f t="shared" si="20"/>
        <v>0</v>
      </c>
      <c r="AX13" s="54">
        <f t="shared" si="21"/>
        <v>0</v>
      </c>
      <c r="AY13" s="29" t="str">
        <f t="shared" si="5"/>
        <v>-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2</v>
      </c>
      <c r="AT14" s="55">
        <f t="shared" si="17"/>
        <v>0</v>
      </c>
      <c r="AU14" s="54">
        <f t="shared" si="18"/>
        <v>3</v>
      </c>
      <c r="AV14" s="54">
        <f t="shared" si="19"/>
        <v>1</v>
      </c>
      <c r="AW14" s="54">
        <f t="shared" si="20"/>
        <v>0</v>
      </c>
      <c r="AX14" s="54">
        <f t="shared" si="21"/>
        <v>0</v>
      </c>
      <c r="AY14" s="29" t="str">
        <f t="shared" si="5"/>
        <v>-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2</v>
      </c>
      <c r="AT15" s="55">
        <f t="shared" si="17"/>
        <v>0</v>
      </c>
      <c r="AU15" s="54">
        <f t="shared" si="18"/>
        <v>3</v>
      </c>
      <c r="AV15" s="54">
        <f t="shared" si="19"/>
        <v>1</v>
      </c>
      <c r="AW15" s="54">
        <f t="shared" si="20"/>
        <v>0</v>
      </c>
      <c r="AX15" s="54">
        <f t="shared" si="21"/>
        <v>0</v>
      </c>
      <c r="AY15" s="29" t="str">
        <f t="shared" si="5"/>
        <v>-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2</v>
      </c>
      <c r="AT16" s="55">
        <f t="shared" si="17"/>
        <v>0</v>
      </c>
      <c r="AU16" s="54">
        <f t="shared" si="18"/>
        <v>3</v>
      </c>
      <c r="AV16" s="54">
        <f t="shared" si="19"/>
        <v>1</v>
      </c>
      <c r="AW16" s="54">
        <f t="shared" si="20"/>
        <v>0</v>
      </c>
      <c r="AX16" s="54">
        <f t="shared" si="21"/>
        <v>0</v>
      </c>
      <c r="AY16" s="29" t="str">
        <f t="shared" si="5"/>
        <v>-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2</v>
      </c>
      <c r="AT17" s="55">
        <f t="shared" si="17"/>
        <v>0</v>
      </c>
      <c r="AU17" s="54">
        <f t="shared" si="18"/>
        <v>3</v>
      </c>
      <c r="AV17" s="54">
        <f t="shared" si="19"/>
        <v>1</v>
      </c>
      <c r="AW17" s="54">
        <f t="shared" si="20"/>
        <v>0</v>
      </c>
      <c r="AX17" s="54">
        <f t="shared" si="21"/>
        <v>0</v>
      </c>
      <c r="AY17" s="29" t="str">
        <f t="shared" si="5"/>
        <v>-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2</v>
      </c>
      <c r="AT18" s="55">
        <f t="shared" si="17"/>
        <v>0</v>
      </c>
      <c r="AU18" s="54">
        <f t="shared" si="18"/>
        <v>3</v>
      </c>
      <c r="AV18" s="54">
        <f t="shared" si="19"/>
        <v>1</v>
      </c>
      <c r="AW18" s="54">
        <f t="shared" si="20"/>
        <v>0</v>
      </c>
      <c r="AX18" s="54">
        <f t="shared" si="21"/>
        <v>0</v>
      </c>
      <c r="AY18" s="29" t="str">
        <f t="shared" si="5"/>
        <v>-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2</v>
      </c>
      <c r="AT19" s="55">
        <f t="shared" si="17"/>
        <v>0</v>
      </c>
      <c r="AU19" s="54">
        <f t="shared" si="18"/>
        <v>3</v>
      </c>
      <c r="AV19" s="54">
        <f t="shared" si="19"/>
        <v>1</v>
      </c>
      <c r="AW19" s="54">
        <f t="shared" si="20"/>
        <v>0</v>
      </c>
      <c r="AX19" s="54">
        <f t="shared" si="21"/>
        <v>0</v>
      </c>
      <c r="AY19" s="29" t="str">
        <f t="shared" si="5"/>
        <v>-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2</v>
      </c>
      <c r="AT20" s="55">
        <f t="shared" si="17"/>
        <v>0</v>
      </c>
      <c r="AU20" s="54">
        <f t="shared" si="18"/>
        <v>3</v>
      </c>
      <c r="AV20" s="54">
        <f t="shared" si="19"/>
        <v>1</v>
      </c>
      <c r="AW20" s="54">
        <f t="shared" si="20"/>
        <v>0</v>
      </c>
      <c r="AX20" s="54">
        <f t="shared" si="21"/>
        <v>0</v>
      </c>
      <c r="AY20" s="29" t="str">
        <f t="shared" si="5"/>
        <v>-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2</v>
      </c>
      <c r="AT21" s="55">
        <f t="shared" si="17"/>
        <v>0</v>
      </c>
      <c r="AU21" s="54">
        <f t="shared" si="18"/>
        <v>3</v>
      </c>
      <c r="AV21" s="54">
        <f t="shared" si="19"/>
        <v>1</v>
      </c>
      <c r="AW21" s="54">
        <f t="shared" si="20"/>
        <v>0</v>
      </c>
      <c r="AX21" s="54">
        <f t="shared" si="21"/>
        <v>0</v>
      </c>
      <c r="AY21" s="29" t="str">
        <f t="shared" si="5"/>
        <v>-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2</v>
      </c>
      <c r="AT22" s="55">
        <f t="shared" si="17"/>
        <v>0</v>
      </c>
      <c r="AU22" s="54">
        <f t="shared" si="18"/>
        <v>3</v>
      </c>
      <c r="AV22" s="54">
        <f t="shared" si="19"/>
        <v>1</v>
      </c>
      <c r="AW22" s="54">
        <f t="shared" si="20"/>
        <v>0</v>
      </c>
      <c r="AX22" s="54">
        <f t="shared" si="21"/>
        <v>0</v>
      </c>
      <c r="AY22" s="29" t="str">
        <f t="shared" si="5"/>
        <v>-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2</v>
      </c>
      <c r="AT23" s="55">
        <f t="shared" si="17"/>
        <v>0</v>
      </c>
      <c r="AU23" s="54">
        <f t="shared" si="18"/>
        <v>3</v>
      </c>
      <c r="AV23" s="54">
        <f t="shared" si="19"/>
        <v>1</v>
      </c>
      <c r="AW23" s="54">
        <f t="shared" si="20"/>
        <v>0</v>
      </c>
      <c r="AX23" s="54">
        <f t="shared" si="21"/>
        <v>0</v>
      </c>
      <c r="AY23" s="29" t="str">
        <f t="shared" si="5"/>
        <v>-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2</v>
      </c>
      <c r="AT24" s="55">
        <f t="shared" si="17"/>
        <v>0</v>
      </c>
      <c r="AU24" s="54">
        <f t="shared" si="18"/>
        <v>3</v>
      </c>
      <c r="AV24" s="54">
        <f t="shared" si="19"/>
        <v>1</v>
      </c>
      <c r="AW24" s="54">
        <f t="shared" si="20"/>
        <v>0</v>
      </c>
      <c r="AX24" s="54">
        <f t="shared" si="21"/>
        <v>0</v>
      </c>
      <c r="AY24" s="29" t="str">
        <f t="shared" si="5"/>
        <v>-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2</v>
      </c>
      <c r="AT25" s="55">
        <f>IF(AS25&lt;&gt;0,0,AR25)</f>
        <v>0</v>
      </c>
      <c r="AU25" s="54">
        <f t="shared" si="18"/>
        <v>3</v>
      </c>
      <c r="AV25" s="54">
        <f t="shared" si="19"/>
        <v>1</v>
      </c>
      <c r="AW25" s="54">
        <f t="shared" si="20"/>
        <v>0</v>
      </c>
      <c r="AX25" s="54">
        <f t="shared" si="21"/>
        <v>0</v>
      </c>
      <c r="AY25" s="29" t="str">
        <f t="shared" si="5"/>
        <v>-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2</v>
      </c>
      <c r="AT26" s="55">
        <f>IF(AS26&lt;&gt;0,0,AR26)</f>
        <v>0</v>
      </c>
      <c r="AU26" s="54">
        <f t="shared" si="18"/>
        <v>3</v>
      </c>
      <c r="AV26" s="54">
        <f t="shared" si="19"/>
        <v>1</v>
      </c>
      <c r="AW26" s="54">
        <f t="shared" si="20"/>
        <v>0</v>
      </c>
      <c r="AX26" s="54">
        <f t="shared" si="21"/>
        <v>0</v>
      </c>
      <c r="AY26" s="29" t="str">
        <f t="shared" si="5"/>
        <v>-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2</v>
      </c>
      <c r="AT27" s="55">
        <f>IF(AS27&lt;&gt;0,0,AR27)</f>
        <v>0</v>
      </c>
      <c r="AU27" s="54">
        <f t="shared" si="18"/>
        <v>3</v>
      </c>
      <c r="AV27" s="54">
        <f t="shared" si="19"/>
        <v>1</v>
      </c>
      <c r="AW27" s="54">
        <f t="shared" si="20"/>
        <v>0</v>
      </c>
      <c r="AX27" s="54">
        <f t="shared" si="21"/>
        <v>0</v>
      </c>
      <c r="AY27" s="29" t="str">
        <f t="shared" si="5"/>
        <v>-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2</v>
      </c>
      <c r="AT28" s="55">
        <f>IF(AS28&lt;&gt;0,0,AR28)</f>
        <v>0</v>
      </c>
      <c r="AU28" s="54">
        <f t="shared" si="18"/>
        <v>3</v>
      </c>
      <c r="AV28" s="54">
        <f t="shared" si="19"/>
        <v>1</v>
      </c>
      <c r="AW28" s="54">
        <f t="shared" si="20"/>
        <v>0</v>
      </c>
      <c r="AX28" s="54">
        <f t="shared" si="21"/>
        <v>0</v>
      </c>
      <c r="AY28" s="29" t="str">
        <f t="shared" si="5"/>
        <v>-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2</v>
      </c>
      <c r="AT29" s="55">
        <f>IF(AS29&lt;&gt;0,0,AR29)</f>
        <v>0</v>
      </c>
      <c r="AU29" s="54">
        <f t="shared" si="18"/>
        <v>3</v>
      </c>
      <c r="AV29" s="54">
        <f t="shared" si="19"/>
        <v>1</v>
      </c>
      <c r="AW29" s="54">
        <f t="shared" si="20"/>
        <v>0</v>
      </c>
      <c r="AX29" s="54">
        <f t="shared" si="21"/>
        <v>0</v>
      </c>
      <c r="AY29" s="29" t="str">
        <f t="shared" si="5"/>
        <v>-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2</v>
      </c>
      <c r="AT30" s="55">
        <f t="shared" si="17"/>
        <v>0</v>
      </c>
      <c r="AU30" s="54">
        <f t="shared" si="18"/>
        <v>3</v>
      </c>
      <c r="AV30" s="54">
        <f t="shared" si="19"/>
        <v>1</v>
      </c>
      <c r="AW30" s="54">
        <f t="shared" si="20"/>
        <v>0</v>
      </c>
      <c r="AX30" s="54">
        <f t="shared" si="21"/>
        <v>0</v>
      </c>
      <c r="AY30" s="29" t="str">
        <f t="shared" si="5"/>
        <v>-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6.3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6.6333333333333329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8.5</v>
      </c>
      <c r="V31" s="35">
        <f>MAX(V6:V30)</f>
        <v>21.433333333333334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21.433333333333334</v>
      </c>
      <c r="AQ31" s="54" t="s">
        <v>3</v>
      </c>
      <c r="AR31" s="1">
        <f>MAX(AR6:AR30)</f>
        <v>0</v>
      </c>
      <c r="AS31" s="54" t="s">
        <v>3</v>
      </c>
      <c r="AT31" s="1">
        <f>MAX(AT6:AT30)</f>
        <v>0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W3:AO3"/>
    <mergeCell ref="A40:C40"/>
    <mergeCell ref="A42:C42"/>
    <mergeCell ref="A48:C48"/>
    <mergeCell ref="A50:C50"/>
    <mergeCell ref="A34:C34"/>
    <mergeCell ref="F1:K1"/>
    <mergeCell ref="A2:B2"/>
    <mergeCell ref="F2:S2"/>
    <mergeCell ref="D3:V3"/>
    <mergeCell ref="A56:C56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6"/>
  <sheetViews>
    <sheetView zoomScale="90" zoomScaleNormal="90" workbookViewId="0">
      <selection activeCell="AZ37" sqref="AZ37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7" width="7.7109375" style="40" hidden="1" customWidth="1"/>
    <col min="18" max="19" width="7.7109375" style="40" customWidth="1"/>
    <col min="20" max="20" width="9.140625" style="40" hidden="1" customWidth="1"/>
    <col min="21" max="21" width="8.42578125" style="40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74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57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>
        <f>B55</f>
        <v>0</v>
      </c>
      <c r="P5" s="32">
        <f>B54</f>
        <v>0</v>
      </c>
      <c r="Q5" s="32">
        <f>B53</f>
        <v>0</v>
      </c>
      <c r="R5" s="32" t="str">
        <f>B52</f>
        <v>Ene</v>
      </c>
      <c r="S5" s="32" t="str">
        <f>B51</f>
        <v>Merit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>
        <f>B55</f>
        <v>0</v>
      </c>
      <c r="AI5" s="25">
        <f>B54</f>
        <v>0</v>
      </c>
      <c r="AJ5" s="25">
        <f>B53</f>
        <v>0</v>
      </c>
      <c r="AK5" s="25" t="str">
        <f>B52</f>
        <v>Ene</v>
      </c>
      <c r="AL5" s="25" t="str">
        <f>B51</f>
        <v>Merit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104</v>
      </c>
      <c r="C6" s="21" t="s">
        <v>77</v>
      </c>
      <c r="D6" s="48">
        <v>10</v>
      </c>
      <c r="E6" s="48"/>
      <c r="F6" s="48"/>
      <c r="G6" s="35">
        <f>D6-E6-F6</f>
        <v>10</v>
      </c>
      <c r="H6" s="48"/>
      <c r="I6" s="48"/>
      <c r="J6" s="49">
        <v>7.6</v>
      </c>
      <c r="K6" s="49">
        <v>7.7</v>
      </c>
      <c r="L6" s="49">
        <v>7.5</v>
      </c>
      <c r="M6" s="50">
        <f>IF(H6=0,0,1)+IF(I6=0,0,1)+IF(J6=0,0,1)+IF(K6=0,0,1)+IF(L6=0,0,1)</f>
        <v>3</v>
      </c>
      <c r="N6" s="35">
        <f>IF(M6=0,0,(H6+I6+J6+K6+L6)/M6)</f>
        <v>7.6000000000000005</v>
      </c>
      <c r="O6" s="48"/>
      <c r="P6" s="48"/>
      <c r="Q6" s="48"/>
      <c r="R6" s="48">
        <v>7.5</v>
      </c>
      <c r="S6" s="48">
        <v>7.5</v>
      </c>
      <c r="T6" s="50">
        <f>IF(O6=0,0,1)+IF(P6=0,0,1)+IF(Q6=0,0,1)+IF(R6=0,0,1)+IF(S6=0,0,1)</f>
        <v>2</v>
      </c>
      <c r="U6" s="35">
        <f>IF(T6=0,0,(O6+P6+Q6+R6+S6)/T6)</f>
        <v>7.5</v>
      </c>
      <c r="V6" s="35">
        <f>G6+N6+U6</f>
        <v>25.1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25.1</v>
      </c>
      <c r="AQ6" s="54">
        <f>IF($AP$31=AP6,1,0)</f>
        <v>1</v>
      </c>
      <c r="AR6" s="55">
        <f>IF(AQ6=1,0,AP6)</f>
        <v>0</v>
      </c>
      <c r="AS6" s="54">
        <f>IF(AR$31=AR6,2,0)</f>
        <v>0</v>
      </c>
      <c r="AT6" s="55">
        <f>IF(AS6&lt;&gt;0,0,AR6)</f>
        <v>0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1</v>
      </c>
      <c r="AZ6" s="3"/>
    </row>
    <row r="7" spans="1:52">
      <c r="A7" s="13">
        <v>2</v>
      </c>
      <c r="B7" s="21" t="s">
        <v>105</v>
      </c>
      <c r="C7" s="21" t="s">
        <v>77</v>
      </c>
      <c r="D7" s="48">
        <v>7.4</v>
      </c>
      <c r="E7" s="48"/>
      <c r="F7" s="48"/>
      <c r="G7" s="35">
        <f t="shared" ref="G7:G21" si="1">D7-E7-F7</f>
        <v>7.4</v>
      </c>
      <c r="H7" s="48"/>
      <c r="I7" s="48"/>
      <c r="J7" s="49">
        <v>5</v>
      </c>
      <c r="K7" s="49">
        <v>6.5</v>
      </c>
      <c r="L7" s="49">
        <v>4</v>
      </c>
      <c r="M7" s="50">
        <f>IF(H7=0,0,1)+IF(I7=0,0,1)+IF(J7=0,0,1)+IF(K7=0,0,1)+IF(L7=0,0,1)</f>
        <v>3</v>
      </c>
      <c r="N7" s="35">
        <f>IF(M7=0,0,(H7+I7+J7+K7+L7)/M7)</f>
        <v>5.166666666666667</v>
      </c>
      <c r="O7" s="48"/>
      <c r="P7" s="48"/>
      <c r="Q7" s="48"/>
      <c r="R7" s="48">
        <v>7.1</v>
      </c>
      <c r="S7" s="48">
        <v>7.1</v>
      </c>
      <c r="T7" s="50">
        <f>IF(O7=0,0,1)+IF(P7=0,0,1)+IF(Q7=0,0,1)+IF(R7=0,0,1)+IF(S7=0,0,1)</f>
        <v>2</v>
      </c>
      <c r="U7" s="35">
        <f>IF(T7=0,0,(O7+P7+Q7+R7+S7)/T7)</f>
        <v>7.1</v>
      </c>
      <c r="V7" s="35">
        <f t="shared" ref="V7:V30" si="2">G7+N7+U7</f>
        <v>19.666666666666664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19.666666666666664</v>
      </c>
      <c r="AQ7" s="54">
        <f>IF($AP$31=AP7,1,0)</f>
        <v>0</v>
      </c>
      <c r="AR7" s="55">
        <f>IF(AQ7=1,0,AP7)</f>
        <v>19.666666666666664</v>
      </c>
      <c r="AS7" s="54">
        <f>IF(AR$31=AR7,2,0)</f>
        <v>0</v>
      </c>
      <c r="AT7" s="55">
        <f>IF(AS7&lt;&gt;0,0,AR7)</f>
        <v>19.666666666666664</v>
      </c>
      <c r="AU7" s="54">
        <f>IF(AT$31=AT7,3,0)</f>
        <v>3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3</v>
      </c>
      <c r="AZ7" s="3"/>
    </row>
    <row r="8" spans="1:52">
      <c r="A8" s="13">
        <v>3</v>
      </c>
      <c r="B8" s="21" t="s">
        <v>106</v>
      </c>
      <c r="C8" s="21" t="s">
        <v>64</v>
      </c>
      <c r="D8" s="48">
        <v>9.4</v>
      </c>
      <c r="E8" s="48"/>
      <c r="F8" s="48"/>
      <c r="G8" s="35">
        <f t="shared" si="1"/>
        <v>9.4</v>
      </c>
      <c r="H8" s="48"/>
      <c r="I8" s="48"/>
      <c r="J8" s="49">
        <v>7.1</v>
      </c>
      <c r="K8" s="49">
        <v>7.3</v>
      </c>
      <c r="L8" s="49">
        <v>7.1</v>
      </c>
      <c r="M8" s="50">
        <f>IF(H8=0,0,1)+IF(I8=0,0,1)+IF(J8=0,0,1)+IF(K8=0,0,1)+IF(L8=0,0,1)</f>
        <v>3</v>
      </c>
      <c r="N8" s="35">
        <f>IF(M8=0,0,(H8+I8+J8+K8+L8)/M8)</f>
        <v>7.166666666666667</v>
      </c>
      <c r="O8" s="48"/>
      <c r="P8" s="48"/>
      <c r="Q8" s="48"/>
      <c r="R8" s="48">
        <v>6.8</v>
      </c>
      <c r="S8" s="48">
        <v>6.8</v>
      </c>
      <c r="T8" s="50">
        <f>IF(O8=0,0,1)+IF(P8=0,0,1)+IF(Q8=0,0,1)+IF(R8=0,0,1)+IF(S8=0,0,1)</f>
        <v>2</v>
      </c>
      <c r="U8" s="35">
        <f>IF(T8=0,0,(O8+P8+Q8+R8+S8)/T8)</f>
        <v>6.8</v>
      </c>
      <c r="V8" s="35">
        <f t="shared" si="2"/>
        <v>23.366666666666667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23.366666666666667</v>
      </c>
      <c r="AQ8" s="54">
        <f>IF($AP$31=AP8,1,0)</f>
        <v>0</v>
      </c>
      <c r="AR8" s="55">
        <f>IF(AQ8=1,0,AP8)</f>
        <v>23.366666666666667</v>
      </c>
      <c r="AS8" s="54">
        <f>IF(AR$31=AR8,2,0)</f>
        <v>2</v>
      </c>
      <c r="AT8" s="55">
        <f>IF(AS8&lt;&gt;0,0,AR8)</f>
        <v>0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2</v>
      </c>
      <c r="AZ8" s="3"/>
    </row>
    <row r="9" spans="1:52">
      <c r="A9" s="13">
        <v>4</v>
      </c>
      <c r="B9" s="21"/>
      <c r="C9" s="21"/>
      <c r="D9" s="48"/>
      <c r="E9" s="48"/>
      <c r="F9" s="48"/>
      <c r="G9" s="35">
        <f t="shared" si="1"/>
        <v>0</v>
      </c>
      <c r="H9" s="48"/>
      <c r="I9" s="48"/>
      <c r="J9" s="49"/>
      <c r="K9" s="49"/>
      <c r="L9" s="49"/>
      <c r="M9" s="50">
        <f t="shared" ref="M9:M30" si="6">IF(H9=0,0,1)+IF(I9=0,0,1)+IF(J9=0,0,1)+IF(K9=0,0,1)+IF(L9=0,0,1)</f>
        <v>0</v>
      </c>
      <c r="N9" s="35">
        <f t="shared" ref="N9:N30" si="7">IF(M9=0,0,(H9+I9+J9+K9+L9)/M9)</f>
        <v>0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0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0</v>
      </c>
      <c r="AQ9" s="54">
        <f t="shared" ref="AQ9:AQ30" si="14">IF($AP$31=AP9,1,0)</f>
        <v>0</v>
      </c>
      <c r="AR9" s="55">
        <f t="shared" ref="AR9:AR30" si="15">IF(AQ9=1,0,AP9)</f>
        <v>0</v>
      </c>
      <c r="AS9" s="54">
        <f t="shared" ref="AS9:AS30" si="16">IF(AR$31=AR9,2,0)</f>
        <v>0</v>
      </c>
      <c r="AT9" s="55">
        <f t="shared" ref="AT9:AT30" si="17">IF(AS9&lt;&gt;0,0,AR9)</f>
        <v>0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/>
      <c r="C10" s="21"/>
      <c r="D10" s="48"/>
      <c r="E10" s="48"/>
      <c r="F10" s="48"/>
      <c r="G10" s="35">
        <f t="shared" si="1"/>
        <v>0</v>
      </c>
      <c r="H10" s="48"/>
      <c r="I10" s="48"/>
      <c r="J10" s="49"/>
      <c r="K10" s="49"/>
      <c r="L10" s="49"/>
      <c r="M10" s="50">
        <f t="shared" si="6"/>
        <v>0</v>
      </c>
      <c r="N10" s="35">
        <f t="shared" si="7"/>
        <v>0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0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0</v>
      </c>
      <c r="AQ10" s="54">
        <f t="shared" si="14"/>
        <v>0</v>
      </c>
      <c r="AR10" s="55">
        <f t="shared" si="15"/>
        <v>0</v>
      </c>
      <c r="AS10" s="54">
        <f t="shared" si="16"/>
        <v>0</v>
      </c>
      <c r="AT10" s="55">
        <f t="shared" si="17"/>
        <v>0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/>
      <c r="C11" s="21"/>
      <c r="D11" s="48"/>
      <c r="E11" s="48"/>
      <c r="F11" s="48"/>
      <c r="G11" s="35">
        <f t="shared" si="1"/>
        <v>0</v>
      </c>
      <c r="H11" s="48"/>
      <c r="I11" s="48"/>
      <c r="J11" s="49"/>
      <c r="K11" s="49"/>
      <c r="L11" s="49"/>
      <c r="M11" s="50">
        <f t="shared" si="6"/>
        <v>0</v>
      </c>
      <c r="N11" s="35">
        <f t="shared" si="7"/>
        <v>0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0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0</v>
      </c>
      <c r="AQ11" s="54">
        <f t="shared" si="14"/>
        <v>0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0</v>
      </c>
      <c r="AZ11" s="3"/>
    </row>
    <row r="12" spans="1:52">
      <c r="A12" s="13">
        <v>7</v>
      </c>
      <c r="B12" s="21"/>
      <c r="C12" s="21"/>
      <c r="D12" s="48"/>
      <c r="E12" s="48"/>
      <c r="F12" s="48"/>
      <c r="G12" s="35">
        <f t="shared" si="1"/>
        <v>0</v>
      </c>
      <c r="H12" s="48"/>
      <c r="I12" s="48"/>
      <c r="J12" s="49"/>
      <c r="K12" s="49"/>
      <c r="L12" s="49"/>
      <c r="M12" s="50">
        <f t="shared" si="6"/>
        <v>0</v>
      </c>
      <c r="N12" s="35">
        <f t="shared" si="7"/>
        <v>0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0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0</v>
      </c>
      <c r="AQ12" s="54">
        <f t="shared" si="14"/>
        <v>0</v>
      </c>
      <c r="AR12" s="55">
        <f t="shared" si="15"/>
        <v>0</v>
      </c>
      <c r="AS12" s="54">
        <f t="shared" si="16"/>
        <v>0</v>
      </c>
      <c r="AT12" s="55">
        <f t="shared" si="17"/>
        <v>0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7.6000000000000005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7.5</v>
      </c>
      <c r="V31" s="35">
        <f>MAX(V6:V30)</f>
        <v>25.1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25.1</v>
      </c>
      <c r="AQ31" s="54" t="s">
        <v>3</v>
      </c>
      <c r="AR31" s="1">
        <f>MAX(AR6:AR30)</f>
        <v>23.366666666666667</v>
      </c>
      <c r="AS31" s="54" t="s">
        <v>3</v>
      </c>
      <c r="AT31" s="1">
        <f>MAX(AT6:AT30)</f>
        <v>19.666666666666664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14</v>
      </c>
      <c r="B51" s="39" t="s">
        <v>96</v>
      </c>
      <c r="C51" s="39"/>
      <c r="AR51" s="40"/>
    </row>
    <row r="52" spans="1:44">
      <c r="A52" s="5" t="s">
        <v>15</v>
      </c>
      <c r="B52" s="39" t="s">
        <v>67</v>
      </c>
      <c r="C52" s="39"/>
      <c r="AR52" s="40"/>
    </row>
    <row r="53" spans="1:44">
      <c r="A53" s="5"/>
      <c r="B53" s="39"/>
      <c r="C53" s="39"/>
      <c r="AR53" s="40"/>
    </row>
    <row r="54" spans="1:44">
      <c r="A54" s="5"/>
      <c r="B54" s="39"/>
      <c r="C54" s="39"/>
      <c r="AR54" s="40"/>
    </row>
    <row r="55" spans="1:44">
      <c r="A55" s="5"/>
      <c r="B55" s="39"/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90" zoomScaleNormal="9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G41" sqref="G41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73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">
        <v>202</v>
      </c>
      <c r="K5" s="34" t="str">
        <f>B44</f>
        <v>Kaia</v>
      </c>
      <c r="L5" s="34" t="str">
        <f>B43</f>
        <v>Liivi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Kaisa</v>
      </c>
      <c r="AD5" s="30" t="str">
        <f>B44</f>
        <v>Kaia</v>
      </c>
      <c r="AE5" s="30" t="str">
        <f>B43</f>
        <v>Liivi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110</v>
      </c>
      <c r="C6" s="21" t="s">
        <v>111</v>
      </c>
      <c r="D6" s="48">
        <v>9.4</v>
      </c>
      <c r="E6" s="48"/>
      <c r="F6" s="48"/>
      <c r="G6" s="35">
        <f>D6-E6-F6</f>
        <v>9.4</v>
      </c>
      <c r="H6" s="48"/>
      <c r="I6" s="48"/>
      <c r="J6" s="49">
        <v>6.8</v>
      </c>
      <c r="K6" s="49">
        <v>6.5</v>
      </c>
      <c r="L6" s="49">
        <v>6.7</v>
      </c>
      <c r="M6" s="50">
        <f>IF(H6=0,0,1)+IF(I6=0,0,1)+IF(J6=0,0,1)+IF(K6=0,0,1)+IF(L6=0,0,1)</f>
        <v>3</v>
      </c>
      <c r="N6" s="35">
        <f>IF(M6=0,0,(H6+I6+J6+K6+L6)/M6)</f>
        <v>6.666666666666667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16.066666666666666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16.066666666666666</v>
      </c>
      <c r="AQ6" s="54">
        <f>IF($AP$31=AP6,1,0)</f>
        <v>0</v>
      </c>
      <c r="AR6" s="55">
        <f>IF(AQ6=1,0,AP6)</f>
        <v>16.066666666666666</v>
      </c>
      <c r="AS6" s="54">
        <f>IF(AR$31=AR6,2,0)</f>
        <v>0</v>
      </c>
      <c r="AT6" s="55">
        <f>IF(AS6&lt;&gt;0,0,AR6)</f>
        <v>16.066666666666666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0</v>
      </c>
      <c r="AZ6" s="3"/>
    </row>
    <row r="7" spans="1:52">
      <c r="A7" s="13">
        <v>2</v>
      </c>
      <c r="B7" s="21" t="s">
        <v>112</v>
      </c>
      <c r="C7" s="21" t="s">
        <v>64</v>
      </c>
      <c r="D7" s="48">
        <v>9.6999999999999993</v>
      </c>
      <c r="E7" s="48"/>
      <c r="F7" s="48"/>
      <c r="G7" s="35">
        <f t="shared" ref="G7:G21" si="1">D7-E7-F7</f>
        <v>9.6999999999999993</v>
      </c>
      <c r="H7" s="48"/>
      <c r="I7" s="48"/>
      <c r="J7" s="49">
        <v>7.2</v>
      </c>
      <c r="K7" s="49">
        <v>6.7</v>
      </c>
      <c r="L7" s="49">
        <v>7.2</v>
      </c>
      <c r="M7" s="50">
        <f>IF(H7=0,0,1)+IF(I7=0,0,1)+IF(J7=0,0,1)+IF(K7=0,0,1)+IF(L7=0,0,1)</f>
        <v>3</v>
      </c>
      <c r="N7" s="35">
        <f>IF(M7=0,0,(H7+I7+J7+K7+L7)/M7)</f>
        <v>7.0333333333333341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16.733333333333334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16.733333333333334</v>
      </c>
      <c r="AQ7" s="54">
        <f>IF($AP$31=AP7,1,0)</f>
        <v>0</v>
      </c>
      <c r="AR7" s="55">
        <f>IF(AQ7=1,0,AP7)</f>
        <v>16.733333333333334</v>
      </c>
      <c r="AS7" s="54">
        <f>IF(AR$31=AR7,2,0)</f>
        <v>0</v>
      </c>
      <c r="AT7" s="55">
        <f>IF(AS7&lt;&gt;0,0,AR7)</f>
        <v>16.733333333333334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0</v>
      </c>
      <c r="AZ7" s="3"/>
    </row>
    <row r="8" spans="1:52">
      <c r="A8" s="13">
        <v>3</v>
      </c>
      <c r="B8" s="21" t="s">
        <v>113</v>
      </c>
      <c r="C8" s="21" t="s">
        <v>64</v>
      </c>
      <c r="D8" s="48">
        <v>9.6</v>
      </c>
      <c r="E8" s="48"/>
      <c r="F8" s="48"/>
      <c r="G8" s="35">
        <f t="shared" si="1"/>
        <v>9.6</v>
      </c>
      <c r="H8" s="48"/>
      <c r="I8" s="48"/>
      <c r="J8" s="49">
        <v>7.2</v>
      </c>
      <c r="K8" s="49">
        <v>7</v>
      </c>
      <c r="L8" s="49">
        <v>7.2</v>
      </c>
      <c r="M8" s="50">
        <f>IF(H8=0,0,1)+IF(I8=0,0,1)+IF(J8=0,0,1)+IF(K8=0,0,1)+IF(L8=0,0,1)</f>
        <v>3</v>
      </c>
      <c r="N8" s="35">
        <f>IF(M8=0,0,(H8+I8+J8+K8+L8)/M8)</f>
        <v>7.1333333333333329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16.733333333333334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16.733333333333334</v>
      </c>
      <c r="AQ8" s="54">
        <f>IF($AP$31=AP8,1,0)</f>
        <v>0</v>
      </c>
      <c r="AR8" s="55">
        <f>IF(AQ8=1,0,AP8)</f>
        <v>16.733333333333334</v>
      </c>
      <c r="AS8" s="54">
        <f>IF(AR$31=AR8,2,0)</f>
        <v>0</v>
      </c>
      <c r="AT8" s="55">
        <f>IF(AS8&lt;&gt;0,0,AR8)</f>
        <v>16.733333333333334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114</v>
      </c>
      <c r="C9" s="21" t="s">
        <v>64</v>
      </c>
      <c r="D9" s="48">
        <v>9.6999999999999993</v>
      </c>
      <c r="E9" s="48"/>
      <c r="F9" s="48"/>
      <c r="G9" s="35">
        <f t="shared" si="1"/>
        <v>9.6999999999999993</v>
      </c>
      <c r="H9" s="48"/>
      <c r="I9" s="48"/>
      <c r="J9" s="49">
        <v>7</v>
      </c>
      <c r="K9" s="49">
        <v>6.6</v>
      </c>
      <c r="L9" s="49">
        <v>6.9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6.833333333333333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16.533333333333331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16.533333333333331</v>
      </c>
      <c r="AQ9" s="54">
        <f t="shared" ref="AQ9:AQ30" si="14">IF($AP$31=AP9,1,0)</f>
        <v>0</v>
      </c>
      <c r="AR9" s="55">
        <f t="shared" ref="AR9:AR30" si="15">IF(AQ9=1,0,AP9)</f>
        <v>16.533333333333331</v>
      </c>
      <c r="AS9" s="54">
        <f t="shared" ref="AS9:AS30" si="16">IF(AR$31=AR9,2,0)</f>
        <v>0</v>
      </c>
      <c r="AT9" s="55">
        <f t="shared" ref="AT9:AT30" si="17">IF(AS9&lt;&gt;0,0,AR9)</f>
        <v>16.533333333333331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/>
      <c r="AZ9" s="3"/>
    </row>
    <row r="10" spans="1:52">
      <c r="A10" s="13">
        <v>5</v>
      </c>
      <c r="B10" s="38" t="s">
        <v>115</v>
      </c>
      <c r="C10" s="21" t="s">
        <v>64</v>
      </c>
      <c r="D10" s="48">
        <v>10</v>
      </c>
      <c r="E10" s="48"/>
      <c r="F10" s="48"/>
      <c r="G10" s="35">
        <f t="shared" si="1"/>
        <v>10</v>
      </c>
      <c r="H10" s="48"/>
      <c r="I10" s="48"/>
      <c r="J10" s="49">
        <v>6.5</v>
      </c>
      <c r="K10" s="49">
        <v>6.1</v>
      </c>
      <c r="L10" s="49">
        <v>6.5</v>
      </c>
      <c r="M10" s="50">
        <f t="shared" si="6"/>
        <v>3</v>
      </c>
      <c r="N10" s="35">
        <f t="shared" si="7"/>
        <v>6.3666666666666671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16.366666666666667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16.366666666666667</v>
      </c>
      <c r="AQ10" s="54">
        <f t="shared" si="14"/>
        <v>0</v>
      </c>
      <c r="AR10" s="55">
        <f t="shared" si="15"/>
        <v>16.366666666666667</v>
      </c>
      <c r="AS10" s="54">
        <f t="shared" si="16"/>
        <v>0</v>
      </c>
      <c r="AT10" s="55">
        <f t="shared" si="17"/>
        <v>16.366666666666667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/>
      <c r="AZ10" s="3"/>
    </row>
    <row r="11" spans="1:52">
      <c r="A11" s="13">
        <v>6</v>
      </c>
      <c r="B11" s="21" t="s">
        <v>116</v>
      </c>
      <c r="C11" s="21" t="s">
        <v>63</v>
      </c>
      <c r="D11" s="48">
        <v>7.4</v>
      </c>
      <c r="E11" s="48"/>
      <c r="F11" s="48"/>
      <c r="G11" s="35">
        <f t="shared" si="1"/>
        <v>7.4</v>
      </c>
      <c r="H11" s="48"/>
      <c r="I11" s="48"/>
      <c r="J11" s="49">
        <v>7.2</v>
      </c>
      <c r="K11" s="49">
        <v>6.8</v>
      </c>
      <c r="L11" s="49">
        <v>6.8</v>
      </c>
      <c r="M11" s="50">
        <f t="shared" si="6"/>
        <v>3</v>
      </c>
      <c r="N11" s="35">
        <f t="shared" si="7"/>
        <v>6.9333333333333336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14.333333333333334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14.333333333333334</v>
      </c>
      <c r="AQ11" s="54">
        <f t="shared" si="14"/>
        <v>0</v>
      </c>
      <c r="AR11" s="55">
        <f t="shared" si="15"/>
        <v>14.333333333333334</v>
      </c>
      <c r="AS11" s="54">
        <f t="shared" si="16"/>
        <v>0</v>
      </c>
      <c r="AT11" s="55">
        <f t="shared" si="17"/>
        <v>14.333333333333334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/>
      <c r="AZ11" s="3"/>
    </row>
    <row r="12" spans="1:52">
      <c r="A12" s="13">
        <v>7</v>
      </c>
      <c r="B12" s="21" t="s">
        <v>117</v>
      </c>
      <c r="C12" s="21" t="s">
        <v>64</v>
      </c>
      <c r="D12" s="48">
        <v>10</v>
      </c>
      <c r="E12" s="48"/>
      <c r="F12" s="48"/>
      <c r="G12" s="35">
        <f t="shared" si="1"/>
        <v>10</v>
      </c>
      <c r="H12" s="48"/>
      <c r="I12" s="48"/>
      <c r="J12" s="49">
        <v>7</v>
      </c>
      <c r="K12" s="49">
        <v>6.9</v>
      </c>
      <c r="L12" s="49">
        <v>7.2</v>
      </c>
      <c r="M12" s="50">
        <f t="shared" si="6"/>
        <v>3</v>
      </c>
      <c r="N12" s="35">
        <f t="shared" si="7"/>
        <v>7.0333333333333341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17.033333333333335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17.033333333333335</v>
      </c>
      <c r="AQ12" s="54">
        <f t="shared" si="14"/>
        <v>0</v>
      </c>
      <c r="AR12" s="55">
        <f t="shared" si="15"/>
        <v>17.033333333333335</v>
      </c>
      <c r="AS12" s="54">
        <f t="shared" si="16"/>
        <v>0</v>
      </c>
      <c r="AT12" s="55">
        <f t="shared" si="17"/>
        <v>17.033333333333335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/>
      <c r="AZ12" s="3"/>
    </row>
    <row r="13" spans="1:52">
      <c r="A13" s="13">
        <v>8</v>
      </c>
      <c r="B13" s="22" t="s">
        <v>118</v>
      </c>
      <c r="C13" s="21" t="s">
        <v>111</v>
      </c>
      <c r="D13" s="48">
        <v>10</v>
      </c>
      <c r="E13" s="48"/>
      <c r="F13" s="48"/>
      <c r="G13" s="35">
        <f t="shared" si="1"/>
        <v>10</v>
      </c>
      <c r="H13" s="48"/>
      <c r="I13" s="48"/>
      <c r="J13" s="49">
        <v>8.1</v>
      </c>
      <c r="K13" s="49">
        <v>8</v>
      </c>
      <c r="L13" s="49">
        <v>7.8</v>
      </c>
      <c r="M13" s="50">
        <f t="shared" si="6"/>
        <v>3</v>
      </c>
      <c r="N13" s="35">
        <f t="shared" si="7"/>
        <v>7.9666666666666677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17.966666666666669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17.966666666666669</v>
      </c>
      <c r="AQ13" s="54">
        <f t="shared" si="14"/>
        <v>0</v>
      </c>
      <c r="AR13" s="55">
        <f t="shared" si="15"/>
        <v>17.966666666666669</v>
      </c>
      <c r="AS13" s="54">
        <f t="shared" si="16"/>
        <v>0</v>
      </c>
      <c r="AT13" s="55">
        <f t="shared" si="17"/>
        <v>17.966666666666669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/>
      <c r="AZ13" s="3"/>
    </row>
    <row r="14" spans="1:52">
      <c r="A14" s="13">
        <v>9</v>
      </c>
      <c r="B14" s="41" t="s">
        <v>119</v>
      </c>
      <c r="C14" s="21" t="s">
        <v>64</v>
      </c>
      <c r="D14" s="48">
        <v>9.6999999999999993</v>
      </c>
      <c r="E14" s="48"/>
      <c r="F14" s="48"/>
      <c r="G14" s="35">
        <f t="shared" si="1"/>
        <v>9.6999999999999993</v>
      </c>
      <c r="H14" s="48"/>
      <c r="I14" s="48"/>
      <c r="J14" s="49">
        <v>6.9</v>
      </c>
      <c r="K14" s="49">
        <v>6.7</v>
      </c>
      <c r="L14" s="49">
        <v>6.9</v>
      </c>
      <c r="M14" s="50">
        <f t="shared" si="6"/>
        <v>3</v>
      </c>
      <c r="N14" s="35">
        <f t="shared" si="7"/>
        <v>6.833333333333333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16.533333333333331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16.533333333333331</v>
      </c>
      <c r="AQ14" s="54">
        <f t="shared" si="14"/>
        <v>0</v>
      </c>
      <c r="AR14" s="55">
        <f t="shared" si="15"/>
        <v>16.533333333333331</v>
      </c>
      <c r="AS14" s="54">
        <f t="shared" si="16"/>
        <v>0</v>
      </c>
      <c r="AT14" s="55">
        <f t="shared" si="17"/>
        <v>16.533333333333331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/>
      <c r="AZ14" s="3"/>
    </row>
    <row r="15" spans="1:52">
      <c r="A15" s="13">
        <v>10</v>
      </c>
      <c r="B15" s="41" t="s">
        <v>120</v>
      </c>
      <c r="C15" s="21" t="s">
        <v>63</v>
      </c>
      <c r="D15" s="48">
        <v>9.1</v>
      </c>
      <c r="E15" s="48"/>
      <c r="F15" s="48"/>
      <c r="G15" s="35">
        <f t="shared" si="1"/>
        <v>9.1</v>
      </c>
      <c r="H15" s="48"/>
      <c r="I15" s="48"/>
      <c r="J15" s="49">
        <v>6</v>
      </c>
      <c r="K15" s="49">
        <v>5.6</v>
      </c>
      <c r="L15" s="49">
        <v>5.9</v>
      </c>
      <c r="M15" s="50">
        <f t="shared" si="6"/>
        <v>3</v>
      </c>
      <c r="N15" s="35">
        <f t="shared" si="7"/>
        <v>5.833333333333333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14.933333333333334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14.933333333333334</v>
      </c>
      <c r="AQ15" s="54">
        <f t="shared" si="14"/>
        <v>0</v>
      </c>
      <c r="AR15" s="55">
        <f t="shared" si="15"/>
        <v>14.933333333333334</v>
      </c>
      <c r="AS15" s="54">
        <f t="shared" si="16"/>
        <v>0</v>
      </c>
      <c r="AT15" s="55">
        <f t="shared" si="17"/>
        <v>14.933333333333334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/>
      <c r="AZ15" s="3"/>
    </row>
    <row r="16" spans="1:52">
      <c r="A16" s="15">
        <v>11</v>
      </c>
      <c r="B16" s="41" t="s">
        <v>121</v>
      </c>
      <c r="C16" s="21" t="s">
        <v>111</v>
      </c>
      <c r="D16" s="48">
        <v>7.4</v>
      </c>
      <c r="E16" s="48"/>
      <c r="F16" s="48"/>
      <c r="G16" s="35">
        <f t="shared" si="1"/>
        <v>7.4</v>
      </c>
      <c r="H16" s="48"/>
      <c r="I16" s="48"/>
      <c r="J16" s="49">
        <v>7.9</v>
      </c>
      <c r="K16" s="49">
        <v>7.8</v>
      </c>
      <c r="L16" s="49">
        <v>7.2</v>
      </c>
      <c r="M16" s="50">
        <f t="shared" si="6"/>
        <v>3</v>
      </c>
      <c r="N16" s="35">
        <f t="shared" si="7"/>
        <v>7.6333333333333329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15.033333333333333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15.033333333333333</v>
      </c>
      <c r="AQ16" s="54">
        <f t="shared" si="14"/>
        <v>0</v>
      </c>
      <c r="AR16" s="55">
        <f t="shared" si="15"/>
        <v>15.033333333333333</v>
      </c>
      <c r="AS16" s="54">
        <f t="shared" si="16"/>
        <v>0</v>
      </c>
      <c r="AT16" s="55">
        <f t="shared" si="17"/>
        <v>15.033333333333333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/>
      <c r="AZ16" s="3"/>
    </row>
    <row r="17" spans="1:52">
      <c r="A17" s="15">
        <v>12</v>
      </c>
      <c r="B17" s="41" t="s">
        <v>122</v>
      </c>
      <c r="C17" s="21" t="s">
        <v>111</v>
      </c>
      <c r="D17" s="48">
        <v>8.8000000000000007</v>
      </c>
      <c r="E17" s="48"/>
      <c r="F17" s="48"/>
      <c r="G17" s="35">
        <f t="shared" si="1"/>
        <v>8.8000000000000007</v>
      </c>
      <c r="H17" s="48"/>
      <c r="I17" s="48"/>
      <c r="J17" s="49">
        <v>7.9</v>
      </c>
      <c r="K17" s="49">
        <v>7.4</v>
      </c>
      <c r="L17" s="49">
        <v>7.6</v>
      </c>
      <c r="M17" s="50">
        <f t="shared" si="6"/>
        <v>3</v>
      </c>
      <c r="N17" s="35">
        <f t="shared" si="7"/>
        <v>7.6333333333333329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16.433333333333334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16.433333333333334</v>
      </c>
      <c r="AQ17" s="54">
        <f t="shared" si="14"/>
        <v>0</v>
      </c>
      <c r="AR17" s="55">
        <f t="shared" si="15"/>
        <v>16.433333333333334</v>
      </c>
      <c r="AS17" s="54">
        <f t="shared" si="16"/>
        <v>0</v>
      </c>
      <c r="AT17" s="55">
        <f t="shared" si="17"/>
        <v>16.433333333333334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/>
      <c r="AZ17" s="3"/>
    </row>
    <row r="18" spans="1:52">
      <c r="A18" s="15">
        <v>13</v>
      </c>
      <c r="B18" s="41" t="s">
        <v>123</v>
      </c>
      <c r="C18" s="41" t="s">
        <v>77</v>
      </c>
      <c r="D18" s="48">
        <v>7.4</v>
      </c>
      <c r="E18" s="48"/>
      <c r="F18" s="48"/>
      <c r="G18" s="35">
        <f t="shared" si="1"/>
        <v>7.4</v>
      </c>
      <c r="H18" s="48"/>
      <c r="I18" s="48"/>
      <c r="J18" s="49">
        <v>7.2</v>
      </c>
      <c r="K18" s="49">
        <v>6.8</v>
      </c>
      <c r="L18" s="49">
        <v>7.1</v>
      </c>
      <c r="M18" s="50">
        <f t="shared" si="6"/>
        <v>3</v>
      </c>
      <c r="N18" s="35">
        <f t="shared" si="7"/>
        <v>7.0333333333333341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14.433333333333334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14.433333333333334</v>
      </c>
      <c r="AQ18" s="54">
        <f t="shared" si="14"/>
        <v>0</v>
      </c>
      <c r="AR18" s="55">
        <f t="shared" si="15"/>
        <v>14.433333333333334</v>
      </c>
      <c r="AS18" s="54">
        <f t="shared" si="16"/>
        <v>0</v>
      </c>
      <c r="AT18" s="55">
        <f t="shared" si="17"/>
        <v>14.433333333333334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/>
      <c r="AZ18" s="3"/>
    </row>
    <row r="19" spans="1:52">
      <c r="A19" s="15">
        <v>14</v>
      </c>
      <c r="B19" s="41" t="s">
        <v>124</v>
      </c>
      <c r="C19" s="21" t="s">
        <v>63</v>
      </c>
      <c r="D19" s="48">
        <v>10</v>
      </c>
      <c r="E19" s="48"/>
      <c r="F19" s="48"/>
      <c r="G19" s="35">
        <f t="shared" si="1"/>
        <v>10</v>
      </c>
      <c r="H19" s="48"/>
      <c r="I19" s="48"/>
      <c r="J19" s="49">
        <v>7</v>
      </c>
      <c r="K19" s="49">
        <v>6.7</v>
      </c>
      <c r="L19" s="49">
        <v>6.9</v>
      </c>
      <c r="M19" s="50">
        <f t="shared" si="6"/>
        <v>3</v>
      </c>
      <c r="N19" s="35">
        <f t="shared" si="7"/>
        <v>6.8666666666666671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16.866666666666667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16.866666666666667</v>
      </c>
      <c r="AQ19" s="54">
        <f t="shared" si="14"/>
        <v>0</v>
      </c>
      <c r="AR19" s="55">
        <f t="shared" si="15"/>
        <v>16.866666666666667</v>
      </c>
      <c r="AS19" s="54">
        <f t="shared" si="16"/>
        <v>0</v>
      </c>
      <c r="AT19" s="55">
        <f t="shared" si="17"/>
        <v>16.866666666666667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/>
      <c r="AZ19" s="3"/>
    </row>
    <row r="20" spans="1:52">
      <c r="A20" s="15">
        <v>15</v>
      </c>
      <c r="B20" s="41" t="s">
        <v>125</v>
      </c>
      <c r="C20" s="41" t="s">
        <v>77</v>
      </c>
      <c r="D20" s="48">
        <v>10</v>
      </c>
      <c r="E20" s="48"/>
      <c r="F20" s="48"/>
      <c r="G20" s="35">
        <f t="shared" si="1"/>
        <v>10</v>
      </c>
      <c r="H20" s="48"/>
      <c r="I20" s="48"/>
      <c r="J20" s="49">
        <v>8.8000000000000007</v>
      </c>
      <c r="K20" s="49">
        <v>9</v>
      </c>
      <c r="L20" s="49">
        <v>8.6999999999999993</v>
      </c>
      <c r="M20" s="50">
        <f t="shared" si="6"/>
        <v>3</v>
      </c>
      <c r="N20" s="35">
        <f t="shared" si="7"/>
        <v>8.8333333333333339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18.833333333333336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18.833333333333336</v>
      </c>
      <c r="AQ20" s="54">
        <f t="shared" si="14"/>
        <v>0</v>
      </c>
      <c r="AR20" s="55">
        <f t="shared" si="15"/>
        <v>18.833333333333336</v>
      </c>
      <c r="AS20" s="54">
        <f t="shared" si="16"/>
        <v>2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v>3</v>
      </c>
      <c r="AZ20" s="3">
        <v>3</v>
      </c>
    </row>
    <row r="21" spans="1:52">
      <c r="A21" s="15">
        <v>16</v>
      </c>
      <c r="B21" s="41" t="s">
        <v>126</v>
      </c>
      <c r="C21" s="21" t="s">
        <v>64</v>
      </c>
      <c r="D21" s="48">
        <v>10</v>
      </c>
      <c r="E21" s="48"/>
      <c r="F21" s="48"/>
      <c r="G21" s="35">
        <f t="shared" si="1"/>
        <v>10</v>
      </c>
      <c r="H21" s="48"/>
      <c r="I21" s="48"/>
      <c r="J21" s="49">
        <v>8.6999999999999993</v>
      </c>
      <c r="K21" s="49">
        <v>8.5</v>
      </c>
      <c r="L21" s="49">
        <v>8.4</v>
      </c>
      <c r="M21" s="50">
        <f t="shared" si="6"/>
        <v>3</v>
      </c>
      <c r="N21" s="35">
        <f t="shared" si="7"/>
        <v>8.5333333333333332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18.533333333333331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18.533333333333331</v>
      </c>
      <c r="AQ21" s="54">
        <f t="shared" si="14"/>
        <v>0</v>
      </c>
      <c r="AR21" s="55">
        <f t="shared" si="15"/>
        <v>18.533333333333331</v>
      </c>
      <c r="AS21" s="54">
        <f t="shared" si="16"/>
        <v>0</v>
      </c>
      <c r="AT21" s="55">
        <f t="shared" si="17"/>
        <v>18.533333333333331</v>
      </c>
      <c r="AU21" s="54">
        <f t="shared" si="18"/>
        <v>3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/>
      <c r="AZ21" s="3"/>
    </row>
    <row r="22" spans="1:52">
      <c r="A22" s="15">
        <v>17</v>
      </c>
      <c r="B22" s="41" t="s">
        <v>127</v>
      </c>
      <c r="C22" s="21" t="s">
        <v>63</v>
      </c>
      <c r="D22" s="48">
        <v>7.4</v>
      </c>
      <c r="E22" s="48"/>
      <c r="F22" s="48"/>
      <c r="G22" s="35">
        <f t="shared" ref="G22:G30" si="22">SUM(D22:F22)</f>
        <v>7.4</v>
      </c>
      <c r="H22" s="48"/>
      <c r="I22" s="48"/>
      <c r="J22" s="49">
        <v>5.2</v>
      </c>
      <c r="K22" s="49">
        <v>5.8</v>
      </c>
      <c r="L22" s="49">
        <v>5.8</v>
      </c>
      <c r="M22" s="50">
        <f t="shared" si="6"/>
        <v>3</v>
      </c>
      <c r="N22" s="35">
        <f t="shared" si="7"/>
        <v>5.6000000000000005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13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13</v>
      </c>
      <c r="AQ22" s="54">
        <f t="shared" si="14"/>
        <v>0</v>
      </c>
      <c r="AR22" s="55">
        <f t="shared" si="15"/>
        <v>13</v>
      </c>
      <c r="AS22" s="54">
        <f t="shared" si="16"/>
        <v>0</v>
      </c>
      <c r="AT22" s="55">
        <f t="shared" si="17"/>
        <v>13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/>
      <c r="AZ22" s="3"/>
    </row>
    <row r="23" spans="1:52">
      <c r="A23" s="15">
        <v>18</v>
      </c>
      <c r="B23" s="41" t="s">
        <v>128</v>
      </c>
      <c r="C23" s="21" t="s">
        <v>64</v>
      </c>
      <c r="D23" s="48">
        <v>10</v>
      </c>
      <c r="E23" s="48"/>
      <c r="F23" s="48"/>
      <c r="G23" s="35">
        <f t="shared" si="22"/>
        <v>10</v>
      </c>
      <c r="H23" s="48"/>
      <c r="I23" s="48"/>
      <c r="J23" s="49">
        <v>8.1</v>
      </c>
      <c r="K23" s="49">
        <v>7.9</v>
      </c>
      <c r="L23" s="49">
        <v>8.1999999999999993</v>
      </c>
      <c r="M23" s="50">
        <f t="shared" si="6"/>
        <v>3</v>
      </c>
      <c r="N23" s="35">
        <f t="shared" si="7"/>
        <v>8.0666666666666664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18.066666666666666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18.066666666666666</v>
      </c>
      <c r="AQ23" s="54">
        <f t="shared" si="14"/>
        <v>0</v>
      </c>
      <c r="AR23" s="55">
        <f t="shared" si="15"/>
        <v>18.066666666666666</v>
      </c>
      <c r="AS23" s="54">
        <f t="shared" si="16"/>
        <v>0</v>
      </c>
      <c r="AT23" s="55">
        <f t="shared" si="17"/>
        <v>18.066666666666666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/>
      <c r="AZ23" s="3"/>
    </row>
    <row r="24" spans="1:52">
      <c r="A24" s="15">
        <v>19</v>
      </c>
      <c r="B24" s="59" t="s">
        <v>129</v>
      </c>
      <c r="C24" s="21" t="s">
        <v>111</v>
      </c>
      <c r="D24" s="48">
        <v>6.8</v>
      </c>
      <c r="E24" s="48"/>
      <c r="F24" s="48"/>
      <c r="G24" s="35">
        <f t="shared" si="22"/>
        <v>6.8</v>
      </c>
      <c r="H24" s="48"/>
      <c r="I24" s="48"/>
      <c r="J24" s="48">
        <v>7.1</v>
      </c>
      <c r="K24" s="48">
        <v>6.9</v>
      </c>
      <c r="L24" s="48">
        <v>7</v>
      </c>
      <c r="M24" s="50">
        <f t="shared" si="6"/>
        <v>3</v>
      </c>
      <c r="N24" s="35">
        <f t="shared" si="7"/>
        <v>7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13.8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13.8</v>
      </c>
      <c r="AQ24" s="54">
        <f t="shared" si="14"/>
        <v>0</v>
      </c>
      <c r="AR24" s="55">
        <f t="shared" si="15"/>
        <v>13.8</v>
      </c>
      <c r="AS24" s="54">
        <f t="shared" si="16"/>
        <v>0</v>
      </c>
      <c r="AT24" s="55">
        <f t="shared" si="17"/>
        <v>13.8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/>
      <c r="AZ24" s="3"/>
    </row>
    <row r="25" spans="1:52">
      <c r="A25" s="15">
        <v>20</v>
      </c>
      <c r="B25" s="59" t="s">
        <v>130</v>
      </c>
      <c r="C25" s="21" t="s">
        <v>111</v>
      </c>
      <c r="D25" s="48">
        <v>10</v>
      </c>
      <c r="E25" s="48"/>
      <c r="F25" s="48"/>
      <c r="G25" s="35">
        <f t="shared" si="22"/>
        <v>10</v>
      </c>
      <c r="H25" s="48"/>
      <c r="I25" s="48"/>
      <c r="J25" s="48">
        <v>8.9</v>
      </c>
      <c r="K25" s="48">
        <v>8.9</v>
      </c>
      <c r="L25" s="48">
        <v>8.9</v>
      </c>
      <c r="M25" s="50">
        <f t="shared" si="6"/>
        <v>3</v>
      </c>
      <c r="N25" s="35">
        <f t="shared" si="7"/>
        <v>8.9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18.899999999999999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18.899999999999999</v>
      </c>
      <c r="AQ25" s="54">
        <f t="shared" si="14"/>
        <v>1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v>2</v>
      </c>
      <c r="AZ25" s="3">
        <v>2</v>
      </c>
    </row>
    <row r="26" spans="1:52">
      <c r="A26" s="15">
        <v>21</v>
      </c>
      <c r="B26" s="59" t="s">
        <v>131</v>
      </c>
      <c r="C26" s="41" t="s">
        <v>77</v>
      </c>
      <c r="D26" s="48">
        <v>10</v>
      </c>
      <c r="E26" s="48"/>
      <c r="F26" s="48"/>
      <c r="G26" s="35">
        <f t="shared" si="22"/>
        <v>10</v>
      </c>
      <c r="H26" s="48"/>
      <c r="I26" s="48"/>
      <c r="J26" s="48">
        <v>8.1</v>
      </c>
      <c r="K26" s="48">
        <v>8.1</v>
      </c>
      <c r="L26" s="48">
        <v>7.8</v>
      </c>
      <c r="M26" s="50">
        <f t="shared" si="6"/>
        <v>3</v>
      </c>
      <c r="N26" s="35">
        <f t="shared" si="7"/>
        <v>8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18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18</v>
      </c>
      <c r="AQ26" s="54">
        <f t="shared" si="14"/>
        <v>0</v>
      </c>
      <c r="AR26" s="55">
        <f t="shared" si="15"/>
        <v>18</v>
      </c>
      <c r="AS26" s="54">
        <f t="shared" si="16"/>
        <v>0</v>
      </c>
      <c r="AT26" s="55">
        <f>IF(AS26&lt;&gt;0,0,AR26)</f>
        <v>18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/>
      <c r="AZ26" s="3"/>
    </row>
    <row r="27" spans="1:52">
      <c r="A27" s="15">
        <v>22</v>
      </c>
      <c r="B27" s="59" t="s">
        <v>132</v>
      </c>
      <c r="C27" s="21" t="s">
        <v>111</v>
      </c>
      <c r="D27" s="48">
        <v>10</v>
      </c>
      <c r="E27" s="48"/>
      <c r="F27" s="48"/>
      <c r="G27" s="35">
        <f t="shared" si="22"/>
        <v>10</v>
      </c>
      <c r="H27" s="48"/>
      <c r="I27" s="48"/>
      <c r="J27" s="48">
        <v>8.6999999999999993</v>
      </c>
      <c r="K27" s="48">
        <v>8.4</v>
      </c>
      <c r="L27" s="48">
        <v>8.4</v>
      </c>
      <c r="M27" s="50">
        <f t="shared" si="6"/>
        <v>3</v>
      </c>
      <c r="N27" s="35">
        <f t="shared" si="7"/>
        <v>8.5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18.5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18.5</v>
      </c>
      <c r="AQ27" s="54">
        <f t="shared" si="14"/>
        <v>0</v>
      </c>
      <c r="AR27" s="55">
        <f t="shared" si="15"/>
        <v>18.5</v>
      </c>
      <c r="AS27" s="54">
        <f t="shared" si="16"/>
        <v>0</v>
      </c>
      <c r="AT27" s="55">
        <f>IF(AS27&lt;&gt;0,0,AR27)</f>
        <v>18.5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/>
      <c r="AZ27" s="3"/>
    </row>
    <row r="28" spans="1:52">
      <c r="A28" s="15">
        <v>23</v>
      </c>
      <c r="B28" s="21" t="s">
        <v>133</v>
      </c>
      <c r="C28" s="21" t="s">
        <v>111</v>
      </c>
      <c r="D28" s="48">
        <v>10</v>
      </c>
      <c r="E28" s="48"/>
      <c r="F28" s="48"/>
      <c r="G28" s="35">
        <f t="shared" si="22"/>
        <v>10</v>
      </c>
      <c r="H28" s="48"/>
      <c r="I28" s="48"/>
      <c r="J28" s="48">
        <v>8.9</v>
      </c>
      <c r="K28" s="48">
        <v>8.8000000000000007</v>
      </c>
      <c r="L28" s="48">
        <v>9</v>
      </c>
      <c r="M28" s="50">
        <f t="shared" si="6"/>
        <v>3</v>
      </c>
      <c r="N28" s="35">
        <f t="shared" si="7"/>
        <v>8.9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18.899999999999999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18.899999999999999</v>
      </c>
      <c r="AQ28" s="54">
        <f t="shared" si="14"/>
        <v>1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1</v>
      </c>
      <c r="AZ28" s="3">
        <v>1</v>
      </c>
    </row>
    <row r="29" spans="1:52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8.9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18.899999999999999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18.899999999999999</v>
      </c>
      <c r="AQ31" s="54" t="s">
        <v>3</v>
      </c>
      <c r="AR31" s="1">
        <f>MAX(AR6:AR30)</f>
        <v>18.833333333333336</v>
      </c>
      <c r="AS31" s="54" t="s">
        <v>3</v>
      </c>
      <c r="AT31" s="1">
        <f>MAX(AT6:AT30)</f>
        <v>18.533333333333331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39" t="s">
        <v>107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107</v>
      </c>
      <c r="C35" s="39"/>
      <c r="AR35" s="40"/>
    </row>
    <row r="36" spans="1:44">
      <c r="A36" s="5" t="s">
        <v>88</v>
      </c>
      <c r="B36" s="39" t="s">
        <v>108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109</v>
      </c>
      <c r="C43" s="39"/>
      <c r="AR43" s="40"/>
    </row>
    <row r="44" spans="1:44">
      <c r="A44" s="5" t="s">
        <v>94</v>
      </c>
      <c r="B44" s="39" t="s">
        <v>66</v>
      </c>
      <c r="C44" s="39"/>
      <c r="AR44" s="40"/>
    </row>
    <row r="45" spans="1:44">
      <c r="A45" s="5" t="s">
        <v>95</v>
      </c>
      <c r="B45" s="39" t="s">
        <v>202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C14" sqref="BC14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72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Anastasija</v>
      </c>
      <c r="K5" s="34" t="str">
        <f>B44</f>
        <v>Jevgeni</v>
      </c>
      <c r="L5" s="34" t="str">
        <f>B43</f>
        <v>Johanna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Anastasija</v>
      </c>
      <c r="AD5" s="30" t="str">
        <f>B44</f>
        <v>Jevgeni</v>
      </c>
      <c r="AE5" s="30" t="str">
        <f>B43</f>
        <v>Johanna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134</v>
      </c>
      <c r="C6" s="21" t="s">
        <v>63</v>
      </c>
      <c r="D6" s="48">
        <f>6.8+2.6</f>
        <v>9.4</v>
      </c>
      <c r="E6" s="48"/>
      <c r="F6" s="48"/>
      <c r="G6" s="35">
        <f>D6-E6-F6</f>
        <v>9.4</v>
      </c>
      <c r="H6" s="48"/>
      <c r="I6" s="48"/>
      <c r="J6" s="49">
        <v>6</v>
      </c>
      <c r="K6" s="49">
        <v>7.6</v>
      </c>
      <c r="L6" s="49">
        <v>5.6</v>
      </c>
      <c r="M6" s="50">
        <f>IF(H6=0,0,1)+IF(I6=0,0,1)+IF(J6=0,0,1)+IF(K6=0,0,1)+IF(L6=0,0,1)</f>
        <v>3</v>
      </c>
      <c r="N6" s="35">
        <f>IF(M6=0,0,(H6+I6+J6+K6+L6)/M6)</f>
        <v>6.3999999999999995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15.8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15.8</v>
      </c>
      <c r="AQ6" s="54">
        <f>IF($AP$31=AP6,1,0)</f>
        <v>0</v>
      </c>
      <c r="AR6" s="55">
        <f>IF(AQ6=1,0,AP6)</f>
        <v>15.8</v>
      </c>
      <c r="AS6" s="54">
        <f>IF(AR$31=AR6,2,0)</f>
        <v>0</v>
      </c>
      <c r="AT6" s="55">
        <f>IF(AS6&lt;&gt;0,0,AR6)</f>
        <v>15.8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0</v>
      </c>
      <c r="AZ6" s="3"/>
    </row>
    <row r="7" spans="1:52">
      <c r="A7" s="13">
        <v>2</v>
      </c>
      <c r="B7" s="21" t="s">
        <v>135</v>
      </c>
      <c r="C7" s="21" t="s">
        <v>81</v>
      </c>
      <c r="D7" s="48">
        <v>9.6999999999999993</v>
      </c>
      <c r="E7" s="48"/>
      <c r="F7" s="48">
        <v>0.3</v>
      </c>
      <c r="G7" s="35">
        <f t="shared" ref="G7:G21" si="1">D7-E7-F7</f>
        <v>9.3999999999999986</v>
      </c>
      <c r="H7" s="48"/>
      <c r="I7" s="48"/>
      <c r="J7" s="49">
        <v>8</v>
      </c>
      <c r="K7" s="49">
        <v>9</v>
      </c>
      <c r="L7" s="49">
        <v>7.1</v>
      </c>
      <c r="M7" s="50">
        <f>IF(H7=0,0,1)+IF(I7=0,0,1)+IF(J7=0,0,1)+IF(K7=0,0,1)+IF(L7=0,0,1)</f>
        <v>3</v>
      </c>
      <c r="N7" s="35">
        <f>IF(M7=0,0,(H7+I7+J7+K7+L7)/M7)</f>
        <v>8.0333333333333332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17.43333333333333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17.43333333333333</v>
      </c>
      <c r="AQ7" s="54">
        <f>IF($AP$31=AP7,1,0)</f>
        <v>0</v>
      </c>
      <c r="AR7" s="55">
        <f>IF(AQ7=1,0,AP7)</f>
        <v>17.43333333333333</v>
      </c>
      <c r="AS7" s="54">
        <f>IF(AR$31=AR7,2,0)</f>
        <v>0</v>
      </c>
      <c r="AT7" s="55">
        <f>IF(AS7&lt;&gt;0,0,AR7)</f>
        <v>17.43333333333333</v>
      </c>
      <c r="AU7" s="54">
        <f>IF(AT$31=AT7,3,0)</f>
        <v>3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3</v>
      </c>
      <c r="AZ7" s="3"/>
    </row>
    <row r="8" spans="1:52">
      <c r="A8" s="13">
        <v>3</v>
      </c>
      <c r="B8" s="21" t="s">
        <v>136</v>
      </c>
      <c r="C8" s="21" t="s">
        <v>63</v>
      </c>
      <c r="D8" s="48">
        <f>7.1+2.6</f>
        <v>9.6999999999999993</v>
      </c>
      <c r="E8" s="48"/>
      <c r="F8" s="48"/>
      <c r="G8" s="35">
        <f t="shared" si="1"/>
        <v>9.6999999999999993</v>
      </c>
      <c r="H8" s="48"/>
      <c r="I8" s="48"/>
      <c r="J8" s="49">
        <v>7.2</v>
      </c>
      <c r="K8" s="49">
        <v>8.1</v>
      </c>
      <c r="L8" s="49">
        <v>6.1</v>
      </c>
      <c r="M8" s="50">
        <f>IF(H8=0,0,1)+IF(I8=0,0,1)+IF(J8=0,0,1)+IF(K8=0,0,1)+IF(L8=0,0,1)</f>
        <v>3</v>
      </c>
      <c r="N8" s="35">
        <f>IF(M8=0,0,(H8+I8+J8+K8+L8)/M8)</f>
        <v>7.1333333333333329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16.833333333333332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16.833333333333332</v>
      </c>
      <c r="AQ8" s="54">
        <f>IF($AP$31=AP8,1,0)</f>
        <v>0</v>
      </c>
      <c r="AR8" s="55">
        <f>IF(AQ8=1,0,AP8)</f>
        <v>16.833333333333332</v>
      </c>
      <c r="AS8" s="54">
        <f>IF(AR$31=AR8,2,0)</f>
        <v>0</v>
      </c>
      <c r="AT8" s="55">
        <f>IF(AS8&lt;&gt;0,0,AR8)</f>
        <v>16.833333333333332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137</v>
      </c>
      <c r="C9" s="21" t="s">
        <v>81</v>
      </c>
      <c r="D9" s="48">
        <v>7.4</v>
      </c>
      <c r="E9" s="48"/>
      <c r="F9" s="48">
        <v>0.3</v>
      </c>
      <c r="G9" s="35">
        <f t="shared" si="1"/>
        <v>7.1000000000000005</v>
      </c>
      <c r="H9" s="48"/>
      <c r="I9" s="48"/>
      <c r="J9" s="49">
        <v>8</v>
      </c>
      <c r="K9" s="49">
        <v>7.6</v>
      </c>
      <c r="L9" s="49">
        <v>6.8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7.4666666666666659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14.566666666666666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14.566666666666666</v>
      </c>
      <c r="AQ9" s="54">
        <f t="shared" ref="AQ9:AQ30" si="14">IF($AP$31=AP9,1,0)</f>
        <v>0</v>
      </c>
      <c r="AR9" s="55">
        <f t="shared" ref="AR9:AR30" si="15">IF(AQ9=1,0,AP9)</f>
        <v>14.566666666666666</v>
      </c>
      <c r="AS9" s="54">
        <f t="shared" ref="AS9:AS30" si="16">IF(AR$31=AR9,2,0)</f>
        <v>0</v>
      </c>
      <c r="AT9" s="55">
        <f t="shared" ref="AT9:AT30" si="17">IF(AS9&lt;&gt;0,0,AR9)</f>
        <v>14.566666666666666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 t="s">
        <v>138</v>
      </c>
      <c r="C10" s="21" t="s">
        <v>64</v>
      </c>
      <c r="D10" s="48">
        <v>9.6999999999999993</v>
      </c>
      <c r="E10" s="48"/>
      <c r="F10" s="48"/>
      <c r="G10" s="35">
        <f t="shared" si="1"/>
        <v>9.6999999999999993</v>
      </c>
      <c r="H10" s="48"/>
      <c r="I10" s="48"/>
      <c r="J10" s="49">
        <v>5.3</v>
      </c>
      <c r="K10" s="49">
        <v>5.5</v>
      </c>
      <c r="L10" s="49">
        <v>5</v>
      </c>
      <c r="M10" s="50">
        <f t="shared" si="6"/>
        <v>3</v>
      </c>
      <c r="N10" s="35">
        <f t="shared" si="7"/>
        <v>5.2666666666666666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14.966666666666665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14.966666666666665</v>
      </c>
      <c r="AQ10" s="54">
        <f t="shared" si="14"/>
        <v>0</v>
      </c>
      <c r="AR10" s="55">
        <f t="shared" si="15"/>
        <v>14.966666666666665</v>
      </c>
      <c r="AS10" s="54">
        <f t="shared" si="16"/>
        <v>0</v>
      </c>
      <c r="AT10" s="55">
        <f t="shared" si="17"/>
        <v>14.966666666666665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 t="s">
        <v>139</v>
      </c>
      <c r="C11" s="21" t="s">
        <v>63</v>
      </c>
      <c r="D11" s="48">
        <f>7.4+2.6</f>
        <v>10</v>
      </c>
      <c r="E11" s="48"/>
      <c r="F11" s="48"/>
      <c r="G11" s="35">
        <f t="shared" si="1"/>
        <v>10</v>
      </c>
      <c r="H11" s="48"/>
      <c r="I11" s="48"/>
      <c r="J11" s="49">
        <v>7.4</v>
      </c>
      <c r="K11" s="49">
        <v>7.9</v>
      </c>
      <c r="L11" s="49">
        <v>8.3000000000000007</v>
      </c>
      <c r="M11" s="50">
        <f t="shared" si="6"/>
        <v>3</v>
      </c>
      <c r="N11" s="35">
        <f t="shared" si="7"/>
        <v>7.8666666666666671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17.866666666666667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17.866666666666667</v>
      </c>
      <c r="AQ11" s="54">
        <f t="shared" si="14"/>
        <v>0</v>
      </c>
      <c r="AR11" s="55">
        <f t="shared" si="15"/>
        <v>17.866666666666667</v>
      </c>
      <c r="AS11" s="54">
        <f t="shared" si="16"/>
        <v>2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2</v>
      </c>
      <c r="AZ11" s="3"/>
    </row>
    <row r="12" spans="1:52">
      <c r="A12" s="13">
        <v>7</v>
      </c>
      <c r="B12" s="21" t="s">
        <v>140</v>
      </c>
      <c r="C12" s="21" t="s">
        <v>77</v>
      </c>
      <c r="D12" s="48">
        <v>6.8</v>
      </c>
      <c r="E12" s="48"/>
      <c r="F12" s="48"/>
      <c r="G12" s="35">
        <f t="shared" si="1"/>
        <v>6.8</v>
      </c>
      <c r="H12" s="48"/>
      <c r="I12" s="48"/>
      <c r="J12" s="49">
        <v>5.9</v>
      </c>
      <c r="K12" s="49">
        <v>6.6</v>
      </c>
      <c r="L12" s="49">
        <v>5.5</v>
      </c>
      <c r="M12" s="50">
        <f t="shared" si="6"/>
        <v>3</v>
      </c>
      <c r="N12" s="35">
        <f t="shared" si="7"/>
        <v>6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12.8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12.8</v>
      </c>
      <c r="AQ12" s="54">
        <f t="shared" si="14"/>
        <v>0</v>
      </c>
      <c r="AR12" s="55">
        <f t="shared" si="15"/>
        <v>12.8</v>
      </c>
      <c r="AS12" s="54">
        <f t="shared" si="16"/>
        <v>0</v>
      </c>
      <c r="AT12" s="55">
        <f t="shared" si="17"/>
        <v>12.8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>
      <c r="A13" s="13">
        <v>8</v>
      </c>
      <c r="B13" s="22" t="s">
        <v>141</v>
      </c>
      <c r="C13" s="21" t="s">
        <v>63</v>
      </c>
      <c r="D13" s="48">
        <v>7.4</v>
      </c>
      <c r="E13" s="48"/>
      <c r="F13" s="48"/>
      <c r="G13" s="35">
        <f t="shared" si="1"/>
        <v>7.4</v>
      </c>
      <c r="H13" s="48"/>
      <c r="I13" s="48"/>
      <c r="J13" s="49">
        <v>8.1999999999999993</v>
      </c>
      <c r="K13" s="49">
        <v>8.6999999999999993</v>
      </c>
      <c r="L13" s="49">
        <v>8.8000000000000007</v>
      </c>
      <c r="M13" s="50">
        <f t="shared" si="6"/>
        <v>3</v>
      </c>
      <c r="N13" s="35">
        <f t="shared" si="7"/>
        <v>8.5666666666666664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15.966666666666667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15.966666666666667</v>
      </c>
      <c r="AQ13" s="54">
        <f t="shared" si="14"/>
        <v>0</v>
      </c>
      <c r="AR13" s="55">
        <f t="shared" si="15"/>
        <v>15.966666666666667</v>
      </c>
      <c r="AS13" s="54">
        <f t="shared" si="16"/>
        <v>0</v>
      </c>
      <c r="AT13" s="55">
        <f t="shared" si="17"/>
        <v>15.966666666666667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>
      <c r="A14" s="13">
        <v>9</v>
      </c>
      <c r="B14" s="41" t="s">
        <v>142</v>
      </c>
      <c r="C14" s="21" t="s">
        <v>77</v>
      </c>
      <c r="D14" s="48">
        <v>9.6999999999999993</v>
      </c>
      <c r="E14" s="48"/>
      <c r="F14" s="48"/>
      <c r="G14" s="35">
        <f t="shared" si="1"/>
        <v>9.6999999999999993</v>
      </c>
      <c r="H14" s="48"/>
      <c r="I14" s="48"/>
      <c r="J14" s="49">
        <v>6</v>
      </c>
      <c r="K14" s="49">
        <v>6.9</v>
      </c>
      <c r="L14" s="49">
        <v>6.1</v>
      </c>
      <c r="M14" s="50">
        <f t="shared" si="6"/>
        <v>3</v>
      </c>
      <c r="N14" s="35">
        <f t="shared" si="7"/>
        <v>6.333333333333333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16.033333333333331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16.033333333333331</v>
      </c>
      <c r="AQ14" s="54">
        <f t="shared" si="14"/>
        <v>0</v>
      </c>
      <c r="AR14" s="55">
        <f t="shared" si="15"/>
        <v>16.033333333333331</v>
      </c>
      <c r="AS14" s="54">
        <f t="shared" si="16"/>
        <v>0</v>
      </c>
      <c r="AT14" s="55">
        <f t="shared" si="17"/>
        <v>16.033333333333331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>
      <c r="A15" s="13">
        <v>10</v>
      </c>
      <c r="B15" s="41" t="s">
        <v>201</v>
      </c>
      <c r="C15" s="21" t="s">
        <v>77</v>
      </c>
      <c r="D15" s="48">
        <v>10</v>
      </c>
      <c r="E15" s="48"/>
      <c r="F15" s="48"/>
      <c r="G15" s="35">
        <f t="shared" si="1"/>
        <v>10</v>
      </c>
      <c r="H15" s="48"/>
      <c r="I15" s="48"/>
      <c r="J15" s="49">
        <v>8.8000000000000007</v>
      </c>
      <c r="K15" s="49">
        <v>8.9</v>
      </c>
      <c r="L15" s="49">
        <v>8.3000000000000007</v>
      </c>
      <c r="M15" s="50">
        <f t="shared" si="6"/>
        <v>3</v>
      </c>
      <c r="N15" s="35">
        <f t="shared" si="7"/>
        <v>8.6666666666666679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18.666666666666668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18.666666666666668</v>
      </c>
      <c r="AQ15" s="54">
        <f t="shared" si="14"/>
        <v>1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1</v>
      </c>
      <c r="AZ15" s="3"/>
    </row>
    <row r="16" spans="1:52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>
      <c r="A19" s="15">
        <v>14</v>
      </c>
      <c r="B19" s="41"/>
      <c r="C19" s="41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>
      <c r="A20" s="15">
        <v>15</v>
      </c>
      <c r="B20" s="41"/>
      <c r="C20" s="41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>
      <c r="A21" s="15">
        <v>16</v>
      </c>
      <c r="B21" s="41"/>
      <c r="C21" s="41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>
      <c r="A22" s="15">
        <v>17</v>
      </c>
      <c r="B22" s="41"/>
      <c r="C22" s="41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>
      <c r="A23" s="15">
        <v>18</v>
      </c>
      <c r="B23" s="41"/>
      <c r="C23" s="41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>
      <c r="A24" s="15">
        <v>19</v>
      </c>
      <c r="B24" s="59"/>
      <c r="C24" s="60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>
      <c r="A25" s="15">
        <v>20</v>
      </c>
      <c r="B25" s="59"/>
      <c r="C25" s="60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>
      <c r="A26" s="15">
        <v>21</v>
      </c>
      <c r="B26" s="59"/>
      <c r="C26" s="60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>
      <c r="A27" s="15">
        <v>22</v>
      </c>
      <c r="B27" s="59"/>
      <c r="C27" s="60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8.6666666666666679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18.666666666666668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18.666666666666668</v>
      </c>
      <c r="AQ31" s="54" t="s">
        <v>3</v>
      </c>
      <c r="AR31" s="1">
        <f>MAX(AR6:AR30)</f>
        <v>17.866666666666667</v>
      </c>
      <c r="AS31" s="54" t="s">
        <v>3</v>
      </c>
      <c r="AT31" s="1">
        <f>MAX(AT6:AT30)</f>
        <v>17.43333333333333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40" t="s">
        <v>86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40" t="s">
        <v>86</v>
      </c>
      <c r="C35" s="39"/>
      <c r="AR35" s="40"/>
    </row>
    <row r="36" spans="1:44">
      <c r="A36" s="5" t="s">
        <v>88</v>
      </c>
      <c r="B36" s="39" t="s">
        <v>89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90</v>
      </c>
      <c r="C43" s="39"/>
      <c r="AR43" s="40"/>
    </row>
    <row r="44" spans="1:44">
      <c r="A44" s="5" t="s">
        <v>94</v>
      </c>
      <c r="B44" s="39" t="s">
        <v>91</v>
      </c>
      <c r="C44" s="39"/>
      <c r="AR44" s="40"/>
    </row>
    <row r="45" spans="1:44">
      <c r="A45" s="5" t="s">
        <v>95</v>
      </c>
      <c r="B45" s="39" t="s">
        <v>92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90" zoomScaleNormal="9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E46" sqref="E46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71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tr">
        <f>B45</f>
        <v>Kaisa</v>
      </c>
      <c r="K5" s="34" t="str">
        <f>B44</f>
        <v>Kaia</v>
      </c>
      <c r="L5" s="34" t="str">
        <f>B43</f>
        <v>Liivi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Kaisa</v>
      </c>
      <c r="AD5" s="30" t="str">
        <f>B44</f>
        <v>Kaia</v>
      </c>
      <c r="AE5" s="30" t="str">
        <f>B43</f>
        <v>Liivi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64" t="s">
        <v>143</v>
      </c>
      <c r="C6" s="21" t="s">
        <v>144</v>
      </c>
      <c r="D6" s="48"/>
      <c r="E6" s="48"/>
      <c r="F6" s="48"/>
      <c r="G6" s="35">
        <f>D6-E6-F6</f>
        <v>0</v>
      </c>
      <c r="H6" s="48"/>
      <c r="I6" s="48"/>
      <c r="J6" s="49"/>
      <c r="K6" s="49"/>
      <c r="L6" s="49"/>
      <c r="M6" s="50">
        <f>IF(H6=0,0,1)+IF(I6=0,0,1)+IF(J6=0,0,1)+IF(K6=0,0,1)+IF(L6=0,0,1)</f>
        <v>0</v>
      </c>
      <c r="N6" s="35">
        <f>IF(M6=0,0,(H6+I6+J6+K6+L6)/M6)</f>
        <v>0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0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0</v>
      </c>
      <c r="AQ6" s="54">
        <f>IF($AP$31=AP6,1,0)</f>
        <v>0</v>
      </c>
      <c r="AR6" s="55">
        <f>IF(AQ6=1,0,AP6)</f>
        <v>0</v>
      </c>
      <c r="AS6" s="54">
        <f>IF(AR$31=AR6,2,0)</f>
        <v>0</v>
      </c>
      <c r="AT6" s="55">
        <f>IF(AS6&lt;&gt;0,0,AR6)</f>
        <v>0</v>
      </c>
      <c r="AU6" s="54">
        <f>IF(AT$31=AT6,3,0)</f>
        <v>0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0</v>
      </c>
      <c r="AZ6" s="3"/>
    </row>
    <row r="7" spans="1:52">
      <c r="A7" s="13">
        <v>2</v>
      </c>
      <c r="B7" s="21" t="s">
        <v>145</v>
      </c>
      <c r="C7" s="21" t="s">
        <v>64</v>
      </c>
      <c r="D7" s="48">
        <v>8</v>
      </c>
      <c r="E7" s="48"/>
      <c r="F7" s="48"/>
      <c r="G7" s="35">
        <f t="shared" ref="G7:G21" si="1">D7-E7-F7</f>
        <v>8</v>
      </c>
      <c r="H7" s="48"/>
      <c r="I7" s="48"/>
      <c r="J7" s="49">
        <v>3.8</v>
      </c>
      <c r="K7" s="49">
        <v>3.6</v>
      </c>
      <c r="L7" s="49">
        <v>4</v>
      </c>
      <c r="M7" s="50">
        <f>IF(H7=0,0,1)+IF(I7=0,0,1)+IF(J7=0,0,1)+IF(K7=0,0,1)+IF(L7=0,0,1)</f>
        <v>3</v>
      </c>
      <c r="N7" s="35">
        <f>IF(M7=0,0,(H7+I7+J7+K7+L7)/M7)</f>
        <v>3.8000000000000003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11.8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11.8</v>
      </c>
      <c r="AQ7" s="54">
        <f>IF($AP$31=AP7,1,0)</f>
        <v>0</v>
      </c>
      <c r="AR7" s="55">
        <f>IF(AQ7=1,0,AP7)</f>
        <v>11.8</v>
      </c>
      <c r="AS7" s="54">
        <f>IF(AR$31=AR7,2,0)</f>
        <v>0</v>
      </c>
      <c r="AT7" s="55">
        <f>IF(AS7&lt;&gt;0,0,AR7)</f>
        <v>11.8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0</v>
      </c>
      <c r="AZ7" s="3"/>
    </row>
    <row r="8" spans="1:52">
      <c r="A8" s="13">
        <v>3</v>
      </c>
      <c r="B8" s="21" t="s">
        <v>146</v>
      </c>
      <c r="C8" s="21" t="s">
        <v>144</v>
      </c>
      <c r="D8" s="48">
        <v>9.6999999999999993</v>
      </c>
      <c r="E8" s="48"/>
      <c r="F8" s="48"/>
      <c r="G8" s="35">
        <f t="shared" si="1"/>
        <v>9.6999999999999993</v>
      </c>
      <c r="H8" s="48"/>
      <c r="I8" s="48"/>
      <c r="J8" s="49">
        <v>3.6</v>
      </c>
      <c r="K8" s="49">
        <v>3.4</v>
      </c>
      <c r="L8" s="49">
        <v>3.8</v>
      </c>
      <c r="M8" s="50">
        <f>IF(H8=0,0,1)+IF(I8=0,0,1)+IF(J8=0,0,1)+IF(K8=0,0,1)+IF(L8=0,0,1)</f>
        <v>3</v>
      </c>
      <c r="N8" s="35">
        <f>IF(M8=0,0,(H8+I8+J8+K8+L8)/M8)</f>
        <v>3.6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13.299999999999999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13.299999999999999</v>
      </c>
      <c r="AQ8" s="54">
        <f>IF($AP$31=AP8,1,0)</f>
        <v>0</v>
      </c>
      <c r="AR8" s="55">
        <f>IF(AQ8=1,0,AP8)</f>
        <v>13.299999999999999</v>
      </c>
      <c r="AS8" s="54">
        <f>IF(AR$31=AR8,2,0)</f>
        <v>0</v>
      </c>
      <c r="AT8" s="55">
        <f>IF(AS8&lt;&gt;0,0,AR8)</f>
        <v>13.299999999999999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0</v>
      </c>
      <c r="AZ8" s="3"/>
    </row>
    <row r="9" spans="1:52">
      <c r="A9" s="13">
        <v>4</v>
      </c>
      <c r="B9" s="21" t="s">
        <v>147</v>
      </c>
      <c r="C9" s="21" t="s">
        <v>81</v>
      </c>
      <c r="D9" s="48">
        <v>4.8</v>
      </c>
      <c r="E9" s="48"/>
      <c r="F9" s="48"/>
      <c r="G9" s="35">
        <f t="shared" si="1"/>
        <v>4.8</v>
      </c>
      <c r="H9" s="48"/>
      <c r="I9" s="48"/>
      <c r="J9" s="49">
        <v>3.9</v>
      </c>
      <c r="K9" s="49">
        <v>3.8</v>
      </c>
      <c r="L9" s="49">
        <v>3.6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3.7666666666666662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8.5666666666666664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8.5666666666666664</v>
      </c>
      <c r="AQ9" s="54">
        <f t="shared" ref="AQ9:AQ30" si="14">IF($AP$31=AP9,1,0)</f>
        <v>0</v>
      </c>
      <c r="AR9" s="55">
        <f t="shared" ref="AR9:AR30" si="15">IF(AQ9=1,0,AP9)</f>
        <v>8.5666666666666664</v>
      </c>
      <c r="AS9" s="54">
        <f t="shared" ref="AS9:AS30" si="16">IF(AR$31=AR9,2,0)</f>
        <v>0</v>
      </c>
      <c r="AT9" s="55">
        <f t="shared" ref="AT9:AT30" si="17">IF(AS9&lt;&gt;0,0,AR9)</f>
        <v>8.5666666666666664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f t="shared" si="5"/>
        <v>0</v>
      </c>
      <c r="AZ9" s="3"/>
    </row>
    <row r="10" spans="1:52">
      <c r="A10" s="13">
        <v>5</v>
      </c>
      <c r="B10" s="38" t="s">
        <v>148</v>
      </c>
      <c r="C10" s="21" t="s">
        <v>144</v>
      </c>
      <c r="D10" s="48">
        <v>9.1</v>
      </c>
      <c r="E10" s="48"/>
      <c r="F10" s="48"/>
      <c r="G10" s="35">
        <f t="shared" si="1"/>
        <v>9.1</v>
      </c>
      <c r="H10" s="48"/>
      <c r="I10" s="48"/>
      <c r="J10" s="49">
        <v>6.6</v>
      </c>
      <c r="K10" s="49">
        <v>6.4</v>
      </c>
      <c r="L10" s="49">
        <v>6.8</v>
      </c>
      <c r="M10" s="50">
        <f t="shared" si="6"/>
        <v>3</v>
      </c>
      <c r="N10" s="35">
        <f t="shared" si="7"/>
        <v>6.6000000000000005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15.7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15.7</v>
      </c>
      <c r="AQ10" s="54">
        <f t="shared" si="14"/>
        <v>0</v>
      </c>
      <c r="AR10" s="55">
        <f t="shared" si="15"/>
        <v>15.7</v>
      </c>
      <c r="AS10" s="54">
        <f t="shared" si="16"/>
        <v>0</v>
      </c>
      <c r="AT10" s="55">
        <f t="shared" si="17"/>
        <v>15.7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 t="s">
        <v>149</v>
      </c>
      <c r="C11" s="21" t="s">
        <v>81</v>
      </c>
      <c r="D11" s="48">
        <v>9.6999999999999993</v>
      </c>
      <c r="E11" s="48"/>
      <c r="F11" s="48"/>
      <c r="G11" s="35">
        <f t="shared" si="1"/>
        <v>9.6999999999999993</v>
      </c>
      <c r="H11" s="48"/>
      <c r="I11" s="48"/>
      <c r="J11" s="49">
        <v>7.5</v>
      </c>
      <c r="K11" s="49">
        <v>7.3</v>
      </c>
      <c r="L11" s="49">
        <v>7.5</v>
      </c>
      <c r="M11" s="50">
        <f t="shared" si="6"/>
        <v>3</v>
      </c>
      <c r="N11" s="35">
        <f t="shared" si="7"/>
        <v>7.4333333333333336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17.133333333333333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17.133333333333333</v>
      </c>
      <c r="AQ11" s="54">
        <f t="shared" si="14"/>
        <v>0</v>
      </c>
      <c r="AR11" s="55">
        <f t="shared" si="15"/>
        <v>17.133333333333333</v>
      </c>
      <c r="AS11" s="54">
        <f t="shared" si="16"/>
        <v>0</v>
      </c>
      <c r="AT11" s="55">
        <f t="shared" si="17"/>
        <v>17.133333333333333</v>
      </c>
      <c r="AU11" s="54">
        <f t="shared" si="18"/>
        <v>3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3</v>
      </c>
      <c r="AZ11" s="3"/>
    </row>
    <row r="12" spans="1:52">
      <c r="A12" s="13">
        <v>7</v>
      </c>
      <c r="B12" s="21" t="s">
        <v>150</v>
      </c>
      <c r="C12" s="21" t="s">
        <v>144</v>
      </c>
      <c r="D12" s="48">
        <v>10</v>
      </c>
      <c r="E12" s="48"/>
      <c r="F12" s="48"/>
      <c r="G12" s="35">
        <f t="shared" si="1"/>
        <v>10</v>
      </c>
      <c r="H12" s="48"/>
      <c r="I12" s="48"/>
      <c r="J12" s="49">
        <v>8.6</v>
      </c>
      <c r="K12" s="49">
        <v>8.4</v>
      </c>
      <c r="L12" s="49">
        <v>8.6</v>
      </c>
      <c r="M12" s="50">
        <f t="shared" si="6"/>
        <v>3</v>
      </c>
      <c r="N12" s="35">
        <f t="shared" si="7"/>
        <v>8.5333333333333332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18.533333333333331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18.533333333333331</v>
      </c>
      <c r="AQ12" s="54">
        <f t="shared" si="14"/>
        <v>1</v>
      </c>
      <c r="AR12" s="55">
        <f t="shared" si="15"/>
        <v>0</v>
      </c>
      <c r="AS12" s="54">
        <f t="shared" si="16"/>
        <v>0</v>
      </c>
      <c r="AT12" s="55">
        <f t="shared" si="17"/>
        <v>0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1</v>
      </c>
      <c r="AZ12" s="3"/>
    </row>
    <row r="13" spans="1:52">
      <c r="A13" s="13">
        <v>8</v>
      </c>
      <c r="B13" s="63" t="s">
        <v>151</v>
      </c>
      <c r="C13" s="21" t="s">
        <v>144</v>
      </c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>
      <c r="A14" s="13">
        <v>9</v>
      </c>
      <c r="B14" s="41" t="s">
        <v>152</v>
      </c>
      <c r="C14" s="21" t="s">
        <v>144</v>
      </c>
      <c r="D14" s="48">
        <v>10</v>
      </c>
      <c r="E14" s="48"/>
      <c r="F14" s="48"/>
      <c r="G14" s="35">
        <f t="shared" si="1"/>
        <v>10</v>
      </c>
      <c r="H14" s="48"/>
      <c r="I14" s="48"/>
      <c r="J14" s="49">
        <v>7.1</v>
      </c>
      <c r="K14" s="49">
        <v>7</v>
      </c>
      <c r="L14" s="49">
        <v>6.8</v>
      </c>
      <c r="M14" s="50">
        <f t="shared" si="6"/>
        <v>3</v>
      </c>
      <c r="N14" s="35">
        <f t="shared" si="7"/>
        <v>6.9666666666666659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16.966666666666665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16.966666666666665</v>
      </c>
      <c r="AQ14" s="54">
        <f t="shared" si="14"/>
        <v>0</v>
      </c>
      <c r="AR14" s="55">
        <f t="shared" si="15"/>
        <v>16.966666666666665</v>
      </c>
      <c r="AS14" s="54">
        <f t="shared" si="16"/>
        <v>0</v>
      </c>
      <c r="AT14" s="55">
        <f t="shared" si="17"/>
        <v>16.966666666666665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>
      <c r="A15" s="13">
        <v>10</v>
      </c>
      <c r="B15" s="41" t="s">
        <v>153</v>
      </c>
      <c r="C15" s="21" t="s">
        <v>144</v>
      </c>
      <c r="D15" s="48">
        <v>10</v>
      </c>
      <c r="E15" s="48"/>
      <c r="F15" s="48"/>
      <c r="G15" s="35">
        <f t="shared" si="1"/>
        <v>10</v>
      </c>
      <c r="H15" s="48"/>
      <c r="I15" s="48"/>
      <c r="J15" s="49">
        <v>7.1</v>
      </c>
      <c r="K15" s="49">
        <v>7.2</v>
      </c>
      <c r="L15" s="49">
        <v>7.3</v>
      </c>
      <c r="M15" s="50">
        <f t="shared" si="6"/>
        <v>3</v>
      </c>
      <c r="N15" s="35">
        <f t="shared" si="7"/>
        <v>7.2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17.2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17.2</v>
      </c>
      <c r="AQ15" s="54">
        <f t="shared" si="14"/>
        <v>0</v>
      </c>
      <c r="AR15" s="55">
        <f t="shared" si="15"/>
        <v>17.2</v>
      </c>
      <c r="AS15" s="54">
        <f t="shared" si="16"/>
        <v>2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2</v>
      </c>
      <c r="AZ15" s="3"/>
    </row>
    <row r="16" spans="1:52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>
      <c r="A19" s="15">
        <v>14</v>
      </c>
      <c r="B19" s="41"/>
      <c r="C19" s="41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>
      <c r="A20" s="15">
        <v>15</v>
      </c>
      <c r="B20" s="41"/>
      <c r="C20" s="41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>
      <c r="A21" s="15">
        <v>16</v>
      </c>
      <c r="B21" s="41"/>
      <c r="C21" s="41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>
      <c r="A22" s="15">
        <v>17</v>
      </c>
      <c r="B22" s="41"/>
      <c r="C22" s="41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>
      <c r="A23" s="15">
        <v>18</v>
      </c>
      <c r="B23" s="41"/>
      <c r="C23" s="41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>
      <c r="A24" s="15">
        <v>19</v>
      </c>
      <c r="B24" s="59"/>
      <c r="C24" s="60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>
      <c r="A25" s="15">
        <v>20</v>
      </c>
      <c r="B25" s="59"/>
      <c r="C25" s="60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>
      <c r="A26" s="15">
        <v>21</v>
      </c>
      <c r="B26" s="59"/>
      <c r="C26" s="60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>
      <c r="A27" s="15">
        <v>22</v>
      </c>
      <c r="B27" s="59"/>
      <c r="C27" s="60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8.5333333333333332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18.533333333333331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18.533333333333331</v>
      </c>
      <c r="AQ31" s="54" t="s">
        <v>3</v>
      </c>
      <c r="AR31" s="1">
        <f>MAX(AR6:AR30)</f>
        <v>17.2</v>
      </c>
      <c r="AS31" s="54" t="s">
        <v>3</v>
      </c>
      <c r="AT31" s="1">
        <f>MAX(AT6:AT30)</f>
        <v>17.133333333333333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39" t="s">
        <v>107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107</v>
      </c>
      <c r="C35" s="39"/>
      <c r="AR35" s="40"/>
    </row>
    <row r="36" spans="1:44">
      <c r="A36" s="5" t="s">
        <v>88</v>
      </c>
      <c r="B36" s="39" t="s">
        <v>108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109</v>
      </c>
      <c r="C43" s="39"/>
      <c r="AR43" s="40"/>
    </row>
    <row r="44" spans="1:44">
      <c r="A44" s="5" t="s">
        <v>94</v>
      </c>
      <c r="B44" s="39" t="s">
        <v>66</v>
      </c>
      <c r="C44" s="39"/>
      <c r="AR44" s="40"/>
    </row>
    <row r="45" spans="1:44">
      <c r="A45" s="5" t="s">
        <v>95</v>
      </c>
      <c r="B45" s="39" t="s">
        <v>202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6"/>
  <sheetViews>
    <sheetView zoomScale="70" zoomScaleNormal="70" workbookViewId="0">
      <selection activeCell="F47" sqref="F47"/>
    </sheetView>
  </sheetViews>
  <sheetFormatPr defaultRowHeight="12.75"/>
  <cols>
    <col min="1" max="1" width="4.5703125" style="40" customWidth="1"/>
    <col min="2" max="2" width="27.140625" style="40" customWidth="1"/>
    <col min="3" max="3" width="22.5703125" style="40" customWidth="1"/>
    <col min="4" max="6" width="7.7109375" style="40" customWidth="1"/>
    <col min="7" max="7" width="7.28515625" style="40" customWidth="1"/>
    <col min="8" max="9" width="7.7109375" style="40" hidden="1" customWidth="1"/>
    <col min="10" max="10" width="7.7109375" style="40" customWidth="1"/>
    <col min="11" max="12" width="7.7109375" style="40" bestFit="1" customWidth="1"/>
    <col min="13" max="13" width="9.140625" style="40" hidden="1" customWidth="1"/>
    <col min="14" max="14" width="7.5703125" style="40" customWidth="1"/>
    <col min="15" max="19" width="7.7109375" style="40" hidden="1" customWidth="1"/>
    <col min="20" max="20" width="9.140625" style="40" hidden="1" customWidth="1"/>
    <col min="21" max="21" width="8.42578125" style="40" hidden="1" customWidth="1"/>
    <col min="22" max="22" width="7.28515625" style="40" customWidth="1"/>
    <col min="23" max="42" width="7.28515625" style="40" hidden="1" customWidth="1"/>
    <col min="43" max="43" width="6.42578125" style="40" hidden="1" customWidth="1"/>
    <col min="44" max="44" width="6.42578125" style="42" hidden="1" customWidth="1"/>
    <col min="45" max="45" width="6.85546875" style="40" hidden="1" customWidth="1"/>
    <col min="46" max="47" width="6.42578125" style="40" hidden="1" customWidth="1"/>
    <col min="48" max="48" width="3.7109375" style="40" hidden="1" customWidth="1"/>
    <col min="49" max="49" width="4.28515625" style="40" hidden="1" customWidth="1"/>
    <col min="50" max="50" width="4.7109375" style="40" hidden="1" customWidth="1"/>
    <col min="51" max="51" width="7.28515625" style="40" customWidth="1"/>
    <col min="52" max="16384" width="9.140625" style="40"/>
  </cols>
  <sheetData>
    <row r="1" spans="1:52" ht="15.75">
      <c r="A1" s="19"/>
      <c r="B1" s="62" t="s">
        <v>76</v>
      </c>
      <c r="C1" s="19" t="s">
        <v>49</v>
      </c>
      <c r="E1" s="20"/>
      <c r="F1" s="72" t="s">
        <v>70</v>
      </c>
      <c r="G1" s="73"/>
      <c r="H1" s="73"/>
      <c r="I1" s="73"/>
      <c r="J1" s="73"/>
      <c r="K1" s="73"/>
    </row>
    <row r="2" spans="1:52">
      <c r="A2" s="74"/>
      <c r="B2" s="75"/>
      <c r="C2" s="19" t="s">
        <v>50</v>
      </c>
      <c r="E2" s="20"/>
      <c r="F2" s="76" t="s">
        <v>51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52">
      <c r="A3" s="37"/>
      <c r="B3" s="61"/>
      <c r="C3" s="61"/>
      <c r="D3" s="78" t="s">
        <v>52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5" t="s">
        <v>33</v>
      </c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43"/>
      <c r="AQ3" s="44"/>
      <c r="AR3" s="45"/>
      <c r="AS3" s="44"/>
      <c r="AT3" s="44"/>
      <c r="AU3" s="44"/>
      <c r="AV3" s="44"/>
      <c r="AW3" s="44"/>
      <c r="AX3" s="46"/>
      <c r="AY3" s="39"/>
      <c r="AZ3" s="14"/>
    </row>
    <row r="4" spans="1:52" ht="51">
      <c r="A4" s="8" t="s">
        <v>53</v>
      </c>
      <c r="B4" s="9" t="s">
        <v>54</v>
      </c>
      <c r="C4" s="9" t="s">
        <v>55</v>
      </c>
      <c r="D4" s="32" t="s">
        <v>42</v>
      </c>
      <c r="E4" s="32" t="s">
        <v>56</v>
      </c>
      <c r="F4" s="32" t="s">
        <v>43</v>
      </c>
      <c r="G4" s="33" t="s">
        <v>46</v>
      </c>
      <c r="H4" s="32" t="s">
        <v>22</v>
      </c>
      <c r="I4" s="32" t="s">
        <v>22</v>
      </c>
      <c r="J4" s="32" t="s">
        <v>44</v>
      </c>
      <c r="K4" s="32" t="s">
        <v>44</v>
      </c>
      <c r="L4" s="32" t="s">
        <v>44</v>
      </c>
      <c r="M4" s="33" t="s">
        <v>23</v>
      </c>
      <c r="N4" s="33" t="s">
        <v>45</v>
      </c>
      <c r="O4" s="32" t="s">
        <v>0</v>
      </c>
      <c r="P4" s="32" t="s">
        <v>30</v>
      </c>
      <c r="Q4" s="32" t="s">
        <v>30</v>
      </c>
      <c r="R4" s="32" t="s">
        <v>32</v>
      </c>
      <c r="S4" s="32" t="s">
        <v>32</v>
      </c>
      <c r="T4" s="33" t="s">
        <v>32</v>
      </c>
      <c r="U4" s="33" t="s">
        <v>47</v>
      </c>
      <c r="V4" s="33" t="s">
        <v>60</v>
      </c>
      <c r="W4" s="25" t="s">
        <v>38</v>
      </c>
      <c r="X4" s="25" t="s">
        <v>39</v>
      </c>
      <c r="Y4" s="25" t="s">
        <v>40</v>
      </c>
      <c r="Z4" s="26" t="s">
        <v>27</v>
      </c>
      <c r="AA4" s="25" t="s">
        <v>22</v>
      </c>
      <c r="AB4" s="25" t="s">
        <v>22</v>
      </c>
      <c r="AC4" s="25" t="s">
        <v>28</v>
      </c>
      <c r="AD4" s="25" t="s">
        <v>28</v>
      </c>
      <c r="AE4" s="25" t="s">
        <v>28</v>
      </c>
      <c r="AF4" s="26" t="s">
        <v>23</v>
      </c>
      <c r="AG4" s="26" t="s">
        <v>29</v>
      </c>
      <c r="AH4" s="25" t="s">
        <v>0</v>
      </c>
      <c r="AI4" s="25" t="s">
        <v>32</v>
      </c>
      <c r="AJ4" s="25" t="s">
        <v>30</v>
      </c>
      <c r="AK4" s="25" t="s">
        <v>30</v>
      </c>
      <c r="AL4" s="25" t="s">
        <v>30</v>
      </c>
      <c r="AM4" s="25" t="s">
        <v>32</v>
      </c>
      <c r="AN4" s="26" t="s">
        <v>31</v>
      </c>
      <c r="AO4" s="26" t="s">
        <v>34</v>
      </c>
      <c r="AP4" s="26" t="s">
        <v>35</v>
      </c>
      <c r="AQ4" s="2" t="s">
        <v>7</v>
      </c>
      <c r="AR4" s="16" t="s">
        <v>4</v>
      </c>
      <c r="AS4" s="2" t="s">
        <v>6</v>
      </c>
      <c r="AT4" s="2" t="s">
        <v>5</v>
      </c>
      <c r="AU4" s="2" t="s">
        <v>8</v>
      </c>
      <c r="AV4" s="4" t="s">
        <v>10</v>
      </c>
      <c r="AW4" s="4" t="s">
        <v>12</v>
      </c>
      <c r="AX4" s="4" t="s">
        <v>13</v>
      </c>
      <c r="AY4" s="4" t="s">
        <v>36</v>
      </c>
      <c r="AZ4" s="10" t="s">
        <v>58</v>
      </c>
    </row>
    <row r="5" spans="1:52" s="47" customFormat="1">
      <c r="A5" s="11"/>
      <c r="B5" s="12"/>
      <c r="C5" s="12"/>
      <c r="D5" s="32">
        <f>B39</f>
        <v>0</v>
      </c>
      <c r="E5" s="32">
        <f>B38</f>
        <v>0</v>
      </c>
      <c r="F5" s="32">
        <f>B37</f>
        <v>0</v>
      </c>
      <c r="G5" s="33"/>
      <c r="H5" s="32">
        <f>B47</f>
        <v>0</v>
      </c>
      <c r="I5" s="32">
        <f>B46</f>
        <v>0</v>
      </c>
      <c r="J5" s="34" t="s">
        <v>202</v>
      </c>
      <c r="K5" s="34" t="str">
        <f>B44</f>
        <v>Kaia</v>
      </c>
      <c r="L5" s="34" t="str">
        <f>B43</f>
        <v>Liivi</v>
      </c>
      <c r="M5" s="33"/>
      <c r="N5" s="33"/>
      <c r="O5" s="32" t="str">
        <f>B55</f>
        <v>v</v>
      </c>
      <c r="P5" s="32" t="str">
        <f>B54</f>
        <v>v</v>
      </c>
      <c r="Q5" s="32" t="str">
        <f>B53</f>
        <v>v</v>
      </c>
      <c r="R5" s="32" t="str">
        <f>B52</f>
        <v>v</v>
      </c>
      <c r="S5" s="32" t="str">
        <f>B51</f>
        <v>v</v>
      </c>
      <c r="T5" s="33"/>
      <c r="U5" s="33"/>
      <c r="V5" s="33"/>
      <c r="W5" s="25">
        <f>B39</f>
        <v>0</v>
      </c>
      <c r="X5" s="25">
        <f>B38</f>
        <v>0</v>
      </c>
      <c r="Y5" s="25">
        <f>B37</f>
        <v>0</v>
      </c>
      <c r="Z5" s="26"/>
      <c r="AA5" s="25">
        <f>B47</f>
        <v>0</v>
      </c>
      <c r="AB5" s="25">
        <f>B46</f>
        <v>0</v>
      </c>
      <c r="AC5" s="30" t="str">
        <f>B45</f>
        <v>Kaisa</v>
      </c>
      <c r="AD5" s="30" t="str">
        <f>B44</f>
        <v>Kaia</v>
      </c>
      <c r="AE5" s="30" t="str">
        <f>B43</f>
        <v>Liivi</v>
      </c>
      <c r="AF5" s="26"/>
      <c r="AG5" s="26"/>
      <c r="AH5" s="25" t="str">
        <f>B55</f>
        <v>v</v>
      </c>
      <c r="AI5" s="25" t="str">
        <f>B54</f>
        <v>v</v>
      </c>
      <c r="AJ5" s="25" t="str">
        <f>B53</f>
        <v>v</v>
      </c>
      <c r="AK5" s="25" t="str">
        <f>B52</f>
        <v>v</v>
      </c>
      <c r="AL5" s="25" t="str">
        <f>B51</f>
        <v>v</v>
      </c>
      <c r="AM5" s="26"/>
      <c r="AN5" s="26"/>
      <c r="AO5" s="26"/>
      <c r="AP5" s="26"/>
      <c r="AQ5" s="7"/>
      <c r="AR5" s="17"/>
      <c r="AS5" s="7"/>
      <c r="AT5" s="7"/>
      <c r="AU5" s="7"/>
      <c r="AV5" s="7"/>
      <c r="AW5" s="7"/>
      <c r="AX5" s="7"/>
      <c r="AY5" s="4"/>
      <c r="AZ5" s="31"/>
    </row>
    <row r="6" spans="1:52">
      <c r="A6" s="13">
        <v>1</v>
      </c>
      <c r="B6" s="21" t="s">
        <v>161</v>
      </c>
      <c r="C6" s="21" t="s">
        <v>64</v>
      </c>
      <c r="D6" s="48">
        <v>10</v>
      </c>
      <c r="E6" s="48"/>
      <c r="F6" s="48"/>
      <c r="G6" s="35">
        <f>D6-E6-F6</f>
        <v>10</v>
      </c>
      <c r="H6" s="48"/>
      <c r="I6" s="48"/>
      <c r="J6" s="49">
        <v>6.9</v>
      </c>
      <c r="K6" s="49">
        <v>6.5</v>
      </c>
      <c r="L6" s="49">
        <v>6.4</v>
      </c>
      <c r="M6" s="50">
        <f>IF(H6=0,0,1)+IF(I6=0,0,1)+IF(J6=0,0,1)+IF(K6=0,0,1)+IF(L6=0,0,1)</f>
        <v>3</v>
      </c>
      <c r="N6" s="35">
        <f>IF(M6=0,0,(H6+I6+J6+K6+L6)/M6)</f>
        <v>6.6000000000000005</v>
      </c>
      <c r="O6" s="48"/>
      <c r="P6" s="48"/>
      <c r="Q6" s="48"/>
      <c r="R6" s="48"/>
      <c r="S6" s="48"/>
      <c r="T6" s="50">
        <f>IF(O6=0,0,1)+IF(P6=0,0,1)+IF(Q6=0,0,1)+IF(R6=0,0,1)+IF(S6=0,0,1)</f>
        <v>0</v>
      </c>
      <c r="U6" s="35">
        <f>IF(T6=0,0,(O6+P6+Q6+R6+S6)/T6)</f>
        <v>0</v>
      </c>
      <c r="V6" s="35">
        <f>G6+N6+U6</f>
        <v>16.600000000000001</v>
      </c>
      <c r="W6" s="51"/>
      <c r="X6" s="51"/>
      <c r="Y6" s="51"/>
      <c r="Z6" s="27">
        <f>W6-X6-Y6</f>
        <v>0</v>
      </c>
      <c r="AA6" s="51"/>
      <c r="AB6" s="51"/>
      <c r="AC6" s="52"/>
      <c r="AD6" s="52"/>
      <c r="AE6" s="52"/>
      <c r="AF6" s="53">
        <f>IF(AA6=0,0,1)+IF(AB6=0,0,1)+IF(AC6=0,0,1)+IF(AD6=0,0,1)+IF(AE6=0,0,1)</f>
        <v>0</v>
      </c>
      <c r="AG6" s="27">
        <f>IF(AF6=0,0,(AA6+AB6+AC6+AD6+AE6)/AF6)</f>
        <v>0</v>
      </c>
      <c r="AH6" s="51"/>
      <c r="AI6" s="51"/>
      <c r="AJ6" s="51"/>
      <c r="AK6" s="51"/>
      <c r="AL6" s="51"/>
      <c r="AM6" s="53">
        <f>IF(AH6=0,0,1)+IF(AI6=0,0,1)+IF(AJ6=0,0,1)+IF(AK6=0,0,1)+IF(AL6=0,0,1)</f>
        <v>0</v>
      </c>
      <c r="AN6" s="27">
        <f>IF(AM6=0,0,(AH6+AI6+AJ6+AK6+AL6)/AM6)</f>
        <v>0</v>
      </c>
      <c r="AO6" s="27">
        <f>Z6+AG6+AN6</f>
        <v>0</v>
      </c>
      <c r="AP6" s="27">
        <f t="shared" ref="AP6:AP30" si="0">V6+AO6</f>
        <v>16.600000000000001</v>
      </c>
      <c r="AQ6" s="54">
        <f>IF($AP$31=AP6,1,0)</f>
        <v>0</v>
      </c>
      <c r="AR6" s="55">
        <f>IF(AQ6=1,0,AP6)</f>
        <v>16.600000000000001</v>
      </c>
      <c r="AS6" s="54">
        <f>IF(AR$31=AR6,2,0)</f>
        <v>0</v>
      </c>
      <c r="AT6" s="55">
        <f>IF(AS6&lt;&gt;0,0,AR6)</f>
        <v>16.600000000000001</v>
      </c>
      <c r="AU6" s="54">
        <f>IF(AT$31=AT6,3,0)</f>
        <v>3</v>
      </c>
      <c r="AV6" s="54">
        <f>IF(AP$31&lt;&gt;0,1,0)</f>
        <v>1</v>
      </c>
      <c r="AW6" s="54">
        <f>IF(AR$31&lt;&gt;0,1,0)</f>
        <v>1</v>
      </c>
      <c r="AX6" s="54">
        <f>IF(AT$31&lt;&gt;0,1,0)</f>
        <v>1</v>
      </c>
      <c r="AY6" s="29">
        <f>IF((AV6+AW6+AX6)=3,(AQ6+AS6+AU6),$A$32)</f>
        <v>3</v>
      </c>
      <c r="AZ6" s="3"/>
    </row>
    <row r="7" spans="1:52">
      <c r="A7" s="13">
        <v>2</v>
      </c>
      <c r="B7" s="21" t="s">
        <v>162</v>
      </c>
      <c r="C7" s="21" t="s">
        <v>64</v>
      </c>
      <c r="D7" s="48">
        <v>10</v>
      </c>
      <c r="E7" s="48"/>
      <c r="F7" s="48"/>
      <c r="G7" s="35">
        <f t="shared" ref="G7:G21" si="1">D7-E7-F7</f>
        <v>10</v>
      </c>
      <c r="H7" s="48"/>
      <c r="I7" s="48"/>
      <c r="J7" s="49">
        <v>7.3</v>
      </c>
      <c r="K7" s="49">
        <v>6.9</v>
      </c>
      <c r="L7" s="49">
        <v>7.2</v>
      </c>
      <c r="M7" s="50">
        <f>IF(H7=0,0,1)+IF(I7=0,0,1)+IF(J7=0,0,1)+IF(K7=0,0,1)+IF(L7=0,0,1)</f>
        <v>3</v>
      </c>
      <c r="N7" s="35">
        <f>IF(M7=0,0,(H7+I7+J7+K7+L7)/M7)</f>
        <v>7.1333333333333329</v>
      </c>
      <c r="O7" s="48"/>
      <c r="P7" s="48"/>
      <c r="Q7" s="48"/>
      <c r="R7" s="48"/>
      <c r="S7" s="48"/>
      <c r="T7" s="50">
        <f>IF(O7=0,0,1)+IF(P7=0,0,1)+IF(Q7=0,0,1)+IF(R7=0,0,1)+IF(S7=0,0,1)</f>
        <v>0</v>
      </c>
      <c r="U7" s="35">
        <f>IF(T7=0,0,(O7+P7+Q7+R7+S7)/T7)</f>
        <v>0</v>
      </c>
      <c r="V7" s="35">
        <f t="shared" ref="V7:V30" si="2">G7+N7+U7</f>
        <v>17.133333333333333</v>
      </c>
      <c r="W7" s="51"/>
      <c r="X7" s="51"/>
      <c r="Y7" s="51"/>
      <c r="Z7" s="27">
        <f t="shared" ref="Z7:Z30" si="3">W7-X7-Y7</f>
        <v>0</v>
      </c>
      <c r="AA7" s="51"/>
      <c r="AB7" s="51"/>
      <c r="AC7" s="52"/>
      <c r="AD7" s="52"/>
      <c r="AE7" s="52"/>
      <c r="AF7" s="53">
        <f>IF(AA7=0,0,1)+IF(AB7=0,0,1)+IF(AC7=0,0,1)+IF(AD7=0,0,1)+IF(AE7=0,0,1)</f>
        <v>0</v>
      </c>
      <c r="AG7" s="27">
        <f>IF(AF7=0,0,(AA7+AB7+AC7+AD7+AE7)/AF7)</f>
        <v>0</v>
      </c>
      <c r="AH7" s="51"/>
      <c r="AI7" s="51"/>
      <c r="AJ7" s="51"/>
      <c r="AK7" s="51"/>
      <c r="AL7" s="51"/>
      <c r="AM7" s="53">
        <f>IF(AH7=0,0,1)+IF(AI7=0,0,1)+IF(AJ7=0,0,1)+IF(AK7=0,0,1)+IF(AL7=0,0,1)</f>
        <v>0</v>
      </c>
      <c r="AN7" s="27">
        <f>IF(AM7=0,0,(AH7+AI7+AJ7+AK7+AL7)/AM7)</f>
        <v>0</v>
      </c>
      <c r="AO7" s="27">
        <f t="shared" ref="AO7:AO30" si="4">Z7+AG7+AN7</f>
        <v>0</v>
      </c>
      <c r="AP7" s="27">
        <f t="shared" si="0"/>
        <v>17.133333333333333</v>
      </c>
      <c r="AQ7" s="54">
        <f>IF($AP$31=AP7,1,0)</f>
        <v>0</v>
      </c>
      <c r="AR7" s="55">
        <f>IF(AQ7=1,0,AP7)</f>
        <v>17.133333333333333</v>
      </c>
      <c r="AS7" s="54">
        <f>IF(AR$31=AR7,2,0)</f>
        <v>2</v>
      </c>
      <c r="AT7" s="55">
        <f>IF(AS7&lt;&gt;0,0,AR7)</f>
        <v>0</v>
      </c>
      <c r="AU7" s="54">
        <f>IF(AT$31=AT7,3,0)</f>
        <v>0</v>
      </c>
      <c r="AV7" s="54">
        <f>IF(AP$31&lt;&gt;0,1,0)</f>
        <v>1</v>
      </c>
      <c r="AW7" s="54">
        <f>IF(AR$31&lt;&gt;0,1,0)</f>
        <v>1</v>
      </c>
      <c r="AX7" s="54">
        <f>IF(AT$31&lt;&gt;0,1,0)</f>
        <v>1</v>
      </c>
      <c r="AY7" s="29">
        <f t="shared" ref="AY7:AY30" si="5">IF((AV7+AW7+AX7)=3,(AQ7+AS7+AU7),$A$32)</f>
        <v>2</v>
      </c>
      <c r="AZ7" s="3"/>
    </row>
    <row r="8" spans="1:52">
      <c r="A8" s="13">
        <v>3</v>
      </c>
      <c r="B8" s="21" t="s">
        <v>163</v>
      </c>
      <c r="C8" s="21" t="s">
        <v>111</v>
      </c>
      <c r="D8" s="48">
        <v>9.6999999999999993</v>
      </c>
      <c r="E8" s="48"/>
      <c r="F8" s="48"/>
      <c r="G8" s="35">
        <f t="shared" si="1"/>
        <v>9.6999999999999993</v>
      </c>
      <c r="H8" s="48"/>
      <c r="I8" s="48"/>
      <c r="J8" s="49">
        <v>8.1999999999999993</v>
      </c>
      <c r="K8" s="49">
        <v>8.1</v>
      </c>
      <c r="L8" s="49">
        <v>7.7</v>
      </c>
      <c r="M8" s="50">
        <f>IF(H8=0,0,1)+IF(I8=0,0,1)+IF(J8=0,0,1)+IF(K8=0,0,1)+IF(L8=0,0,1)</f>
        <v>3</v>
      </c>
      <c r="N8" s="35">
        <f>IF(M8=0,0,(H8+I8+J8+K8+L8)/M8)</f>
        <v>7.9999999999999991</v>
      </c>
      <c r="O8" s="48"/>
      <c r="P8" s="48"/>
      <c r="Q8" s="48"/>
      <c r="R8" s="48"/>
      <c r="S8" s="48"/>
      <c r="T8" s="50">
        <f>IF(O8=0,0,1)+IF(P8=0,0,1)+IF(Q8=0,0,1)+IF(R8=0,0,1)+IF(S8=0,0,1)</f>
        <v>0</v>
      </c>
      <c r="U8" s="35">
        <f>IF(T8=0,0,(O8+P8+Q8+R8+S8)/T8)</f>
        <v>0</v>
      </c>
      <c r="V8" s="35">
        <f t="shared" si="2"/>
        <v>17.7</v>
      </c>
      <c r="W8" s="51"/>
      <c r="X8" s="51"/>
      <c r="Y8" s="51"/>
      <c r="Z8" s="27">
        <f t="shared" si="3"/>
        <v>0</v>
      </c>
      <c r="AA8" s="51"/>
      <c r="AB8" s="51"/>
      <c r="AC8" s="52"/>
      <c r="AD8" s="52"/>
      <c r="AE8" s="52"/>
      <c r="AF8" s="53">
        <f>IF(AA8=0,0,1)+IF(AB8=0,0,1)+IF(AC8=0,0,1)+IF(AD8=0,0,1)+IF(AE8=0,0,1)</f>
        <v>0</v>
      </c>
      <c r="AG8" s="27">
        <f>IF(AF8=0,0,(AA8+AB8+AC8+AD8+AE8)/AF8)</f>
        <v>0</v>
      </c>
      <c r="AH8" s="51"/>
      <c r="AI8" s="51"/>
      <c r="AJ8" s="51"/>
      <c r="AK8" s="51"/>
      <c r="AL8" s="51"/>
      <c r="AM8" s="53">
        <f>IF(AH8=0,0,1)+IF(AI8=0,0,1)+IF(AJ8=0,0,1)+IF(AK8=0,0,1)+IF(AL8=0,0,1)</f>
        <v>0</v>
      </c>
      <c r="AN8" s="27">
        <f>IF(AM8=0,0,(AH8+AI8+AJ8+AK8+AL8)/AM8)</f>
        <v>0</v>
      </c>
      <c r="AO8" s="27">
        <f t="shared" si="4"/>
        <v>0</v>
      </c>
      <c r="AP8" s="27">
        <f t="shared" si="0"/>
        <v>17.7</v>
      </c>
      <c r="AQ8" s="54">
        <f>IF($AP$31=AP8,1,0)</f>
        <v>1</v>
      </c>
      <c r="AR8" s="55">
        <f>IF(AQ8=1,0,AP8)</f>
        <v>0</v>
      </c>
      <c r="AS8" s="54">
        <f>IF(AR$31=AR8,2,0)</f>
        <v>0</v>
      </c>
      <c r="AT8" s="55">
        <f>IF(AS8&lt;&gt;0,0,AR8)</f>
        <v>0</v>
      </c>
      <c r="AU8" s="54">
        <f>IF(AT$31=AT8,3,0)</f>
        <v>0</v>
      </c>
      <c r="AV8" s="54">
        <f>IF(AP$31&lt;&gt;0,1,0)</f>
        <v>1</v>
      </c>
      <c r="AW8" s="54">
        <f>IF(AR$31&lt;&gt;0,1,0)</f>
        <v>1</v>
      </c>
      <c r="AX8" s="54">
        <f>IF(AT$31&lt;&gt;0,1,0)</f>
        <v>1</v>
      </c>
      <c r="AY8" s="29">
        <f t="shared" si="5"/>
        <v>1</v>
      </c>
      <c r="AZ8" s="3"/>
    </row>
    <row r="9" spans="1:52">
      <c r="A9" s="13">
        <v>4</v>
      </c>
      <c r="B9" s="21" t="s">
        <v>164</v>
      </c>
      <c r="C9" s="21" t="s">
        <v>64</v>
      </c>
      <c r="D9" s="48">
        <v>9.4</v>
      </c>
      <c r="E9" s="48"/>
      <c r="F9" s="48"/>
      <c r="G9" s="35">
        <f t="shared" si="1"/>
        <v>9.4</v>
      </c>
      <c r="H9" s="48"/>
      <c r="I9" s="48"/>
      <c r="J9" s="49">
        <v>6.7</v>
      </c>
      <c r="K9" s="49">
        <v>6.7</v>
      </c>
      <c r="L9" s="49">
        <v>6.8</v>
      </c>
      <c r="M9" s="50">
        <f t="shared" ref="M9:M30" si="6">IF(H9=0,0,1)+IF(I9=0,0,1)+IF(J9=0,0,1)+IF(K9=0,0,1)+IF(L9=0,0,1)</f>
        <v>3</v>
      </c>
      <c r="N9" s="35">
        <f t="shared" ref="N9:N30" si="7">IF(M9=0,0,(H9+I9+J9+K9+L9)/M9)</f>
        <v>6.7333333333333334</v>
      </c>
      <c r="O9" s="48"/>
      <c r="P9" s="48"/>
      <c r="Q9" s="48"/>
      <c r="R9" s="48"/>
      <c r="S9" s="48"/>
      <c r="T9" s="50">
        <f t="shared" ref="T9:T30" si="8">IF(O9=0,0,1)+IF(P9=0,0,1)+IF(Q9=0,0,1)+IF(R9=0,0,1)+IF(S9=0,0,1)</f>
        <v>0</v>
      </c>
      <c r="U9" s="35">
        <f t="shared" ref="U9:U30" si="9">IF(T9=0,0,(O9+P9+Q9+R9+S9)/T9)</f>
        <v>0</v>
      </c>
      <c r="V9" s="35">
        <f t="shared" si="2"/>
        <v>16.133333333333333</v>
      </c>
      <c r="W9" s="51"/>
      <c r="X9" s="51"/>
      <c r="Y9" s="51"/>
      <c r="Z9" s="27">
        <f t="shared" si="3"/>
        <v>0</v>
      </c>
      <c r="AA9" s="51"/>
      <c r="AB9" s="51"/>
      <c r="AC9" s="52"/>
      <c r="AD9" s="52"/>
      <c r="AE9" s="52"/>
      <c r="AF9" s="53">
        <f t="shared" ref="AF9:AF30" si="10">IF(AA9=0,0,1)+IF(AB9=0,0,1)+IF(AC9=0,0,1)+IF(AD9=0,0,1)+IF(AE9=0,0,1)</f>
        <v>0</v>
      </c>
      <c r="AG9" s="27">
        <f t="shared" ref="AG9:AG30" si="11">IF(AF9=0,0,(AA9+AB9+AC9+AD9+AE9)/AF9)</f>
        <v>0</v>
      </c>
      <c r="AH9" s="51"/>
      <c r="AI9" s="51"/>
      <c r="AJ9" s="51"/>
      <c r="AK9" s="51"/>
      <c r="AL9" s="51"/>
      <c r="AM9" s="53">
        <f t="shared" ref="AM9:AM30" si="12">IF(AH9=0,0,1)+IF(AI9=0,0,1)+IF(AJ9=0,0,1)+IF(AK9=0,0,1)+IF(AL9=0,0,1)</f>
        <v>0</v>
      </c>
      <c r="AN9" s="27">
        <f t="shared" ref="AN9:AN30" si="13">IF(AM9=0,0,(AH9+AI9+AJ9+AK9+AL9)/AM9)</f>
        <v>0</v>
      </c>
      <c r="AO9" s="27">
        <f t="shared" si="4"/>
        <v>0</v>
      </c>
      <c r="AP9" s="27">
        <f t="shared" si="0"/>
        <v>16.133333333333333</v>
      </c>
      <c r="AQ9" s="54">
        <f t="shared" ref="AQ9:AQ30" si="14">IF($AP$31=AP9,1,0)</f>
        <v>0</v>
      </c>
      <c r="AR9" s="55">
        <f t="shared" ref="AR9:AR30" si="15">IF(AQ9=1,0,AP9)</f>
        <v>16.133333333333333</v>
      </c>
      <c r="AS9" s="54">
        <f t="shared" ref="AS9:AS30" si="16">IF(AR$31=AR9,2,0)</f>
        <v>0</v>
      </c>
      <c r="AT9" s="55">
        <f t="shared" ref="AT9:AT30" si="17">IF(AS9&lt;&gt;0,0,AR9)</f>
        <v>16.133333333333333</v>
      </c>
      <c r="AU9" s="54">
        <f t="shared" ref="AU9:AU30" si="18">IF(AT$31=AT9,3,0)</f>
        <v>0</v>
      </c>
      <c r="AV9" s="54">
        <f t="shared" ref="AV9:AV30" si="19">IF(AP$31&lt;&gt;0,1,0)</f>
        <v>1</v>
      </c>
      <c r="AW9" s="54">
        <f t="shared" ref="AW9:AW30" si="20">IF(AR$31&lt;&gt;0,1,0)</f>
        <v>1</v>
      </c>
      <c r="AX9" s="54">
        <f t="shared" ref="AX9:AX30" si="21">IF(AT$31&lt;&gt;0,1,0)</f>
        <v>1</v>
      </c>
      <c r="AY9" s="29">
        <v>4</v>
      </c>
      <c r="AZ9" s="3"/>
    </row>
    <row r="10" spans="1:52">
      <c r="A10" s="13">
        <v>5</v>
      </c>
      <c r="B10" s="38"/>
      <c r="C10" s="21"/>
      <c r="D10" s="48"/>
      <c r="E10" s="48"/>
      <c r="F10" s="48"/>
      <c r="G10" s="35">
        <f t="shared" si="1"/>
        <v>0</v>
      </c>
      <c r="H10" s="48"/>
      <c r="I10" s="48"/>
      <c r="J10" s="49"/>
      <c r="K10" s="49"/>
      <c r="L10" s="49"/>
      <c r="M10" s="50">
        <f t="shared" si="6"/>
        <v>0</v>
      </c>
      <c r="N10" s="35">
        <f t="shared" si="7"/>
        <v>0</v>
      </c>
      <c r="O10" s="48"/>
      <c r="P10" s="48"/>
      <c r="Q10" s="48"/>
      <c r="R10" s="48"/>
      <c r="S10" s="48"/>
      <c r="T10" s="50">
        <f t="shared" si="8"/>
        <v>0</v>
      </c>
      <c r="U10" s="35">
        <f t="shared" si="9"/>
        <v>0</v>
      </c>
      <c r="V10" s="35">
        <f t="shared" si="2"/>
        <v>0</v>
      </c>
      <c r="W10" s="51"/>
      <c r="X10" s="51"/>
      <c r="Y10" s="51"/>
      <c r="Z10" s="27">
        <f t="shared" si="3"/>
        <v>0</v>
      </c>
      <c r="AA10" s="51"/>
      <c r="AB10" s="51"/>
      <c r="AC10" s="52"/>
      <c r="AD10" s="52"/>
      <c r="AE10" s="52"/>
      <c r="AF10" s="53">
        <f t="shared" si="10"/>
        <v>0</v>
      </c>
      <c r="AG10" s="27">
        <f t="shared" si="11"/>
        <v>0</v>
      </c>
      <c r="AH10" s="51"/>
      <c r="AI10" s="51"/>
      <c r="AJ10" s="51"/>
      <c r="AK10" s="51"/>
      <c r="AL10" s="51"/>
      <c r="AM10" s="53">
        <f t="shared" si="12"/>
        <v>0</v>
      </c>
      <c r="AN10" s="27">
        <f t="shared" si="13"/>
        <v>0</v>
      </c>
      <c r="AO10" s="27">
        <f t="shared" si="4"/>
        <v>0</v>
      </c>
      <c r="AP10" s="27">
        <f t="shared" si="0"/>
        <v>0</v>
      </c>
      <c r="AQ10" s="54">
        <f t="shared" si="14"/>
        <v>0</v>
      </c>
      <c r="AR10" s="55">
        <f t="shared" si="15"/>
        <v>0</v>
      </c>
      <c r="AS10" s="54">
        <f t="shared" si="16"/>
        <v>0</v>
      </c>
      <c r="AT10" s="55">
        <f t="shared" si="17"/>
        <v>0</v>
      </c>
      <c r="AU10" s="54">
        <f t="shared" si="18"/>
        <v>0</v>
      </c>
      <c r="AV10" s="54">
        <f t="shared" si="19"/>
        <v>1</v>
      </c>
      <c r="AW10" s="54">
        <f t="shared" si="20"/>
        <v>1</v>
      </c>
      <c r="AX10" s="54">
        <f t="shared" si="21"/>
        <v>1</v>
      </c>
      <c r="AY10" s="29">
        <f t="shared" si="5"/>
        <v>0</v>
      </c>
      <c r="AZ10" s="3"/>
    </row>
    <row r="11" spans="1:52">
      <c r="A11" s="13">
        <v>6</v>
      </c>
      <c r="B11" s="21"/>
      <c r="C11" s="21"/>
      <c r="D11" s="48"/>
      <c r="E11" s="48"/>
      <c r="F11" s="48"/>
      <c r="G11" s="35">
        <f t="shared" si="1"/>
        <v>0</v>
      </c>
      <c r="H11" s="48"/>
      <c r="I11" s="48"/>
      <c r="J11" s="49"/>
      <c r="K11" s="49"/>
      <c r="L11" s="49"/>
      <c r="M11" s="50">
        <f t="shared" si="6"/>
        <v>0</v>
      </c>
      <c r="N11" s="35">
        <f t="shared" si="7"/>
        <v>0</v>
      </c>
      <c r="O11" s="48"/>
      <c r="P11" s="48"/>
      <c r="Q11" s="48"/>
      <c r="R11" s="48"/>
      <c r="S11" s="48"/>
      <c r="T11" s="50">
        <f t="shared" si="8"/>
        <v>0</v>
      </c>
      <c r="U11" s="35">
        <f t="shared" si="9"/>
        <v>0</v>
      </c>
      <c r="V11" s="35">
        <f t="shared" si="2"/>
        <v>0</v>
      </c>
      <c r="W11" s="51"/>
      <c r="X11" s="51"/>
      <c r="Y11" s="51"/>
      <c r="Z11" s="27">
        <f t="shared" si="3"/>
        <v>0</v>
      </c>
      <c r="AA11" s="51"/>
      <c r="AB11" s="51"/>
      <c r="AC11" s="52"/>
      <c r="AD11" s="52"/>
      <c r="AE11" s="52"/>
      <c r="AF11" s="53">
        <f t="shared" si="10"/>
        <v>0</v>
      </c>
      <c r="AG11" s="27">
        <f t="shared" si="11"/>
        <v>0</v>
      </c>
      <c r="AH11" s="51"/>
      <c r="AI11" s="51"/>
      <c r="AJ11" s="51"/>
      <c r="AK11" s="51"/>
      <c r="AL11" s="51"/>
      <c r="AM11" s="53">
        <f t="shared" si="12"/>
        <v>0</v>
      </c>
      <c r="AN11" s="27">
        <f t="shared" si="13"/>
        <v>0</v>
      </c>
      <c r="AO11" s="27">
        <f t="shared" si="4"/>
        <v>0</v>
      </c>
      <c r="AP11" s="27">
        <f t="shared" si="0"/>
        <v>0</v>
      </c>
      <c r="AQ11" s="54">
        <f t="shared" si="14"/>
        <v>0</v>
      </c>
      <c r="AR11" s="55">
        <f t="shared" si="15"/>
        <v>0</v>
      </c>
      <c r="AS11" s="54">
        <f t="shared" si="16"/>
        <v>0</v>
      </c>
      <c r="AT11" s="55">
        <f t="shared" si="17"/>
        <v>0</v>
      </c>
      <c r="AU11" s="54">
        <f t="shared" si="18"/>
        <v>0</v>
      </c>
      <c r="AV11" s="54">
        <f t="shared" si="19"/>
        <v>1</v>
      </c>
      <c r="AW11" s="54">
        <f t="shared" si="20"/>
        <v>1</v>
      </c>
      <c r="AX11" s="54">
        <f t="shared" si="21"/>
        <v>1</v>
      </c>
      <c r="AY11" s="29">
        <f t="shared" si="5"/>
        <v>0</v>
      </c>
      <c r="AZ11" s="3"/>
    </row>
    <row r="12" spans="1:52">
      <c r="A12" s="13">
        <v>7</v>
      </c>
      <c r="B12" s="21"/>
      <c r="C12" s="21"/>
      <c r="D12" s="48"/>
      <c r="E12" s="48"/>
      <c r="F12" s="48"/>
      <c r="G12" s="35">
        <f t="shared" si="1"/>
        <v>0</v>
      </c>
      <c r="H12" s="48"/>
      <c r="I12" s="48"/>
      <c r="J12" s="49"/>
      <c r="K12" s="49"/>
      <c r="L12" s="49"/>
      <c r="M12" s="50">
        <f t="shared" si="6"/>
        <v>0</v>
      </c>
      <c r="N12" s="35">
        <f t="shared" si="7"/>
        <v>0</v>
      </c>
      <c r="O12" s="48"/>
      <c r="P12" s="48"/>
      <c r="Q12" s="48"/>
      <c r="R12" s="48"/>
      <c r="S12" s="48"/>
      <c r="T12" s="50">
        <f t="shared" si="8"/>
        <v>0</v>
      </c>
      <c r="U12" s="35">
        <f t="shared" si="9"/>
        <v>0</v>
      </c>
      <c r="V12" s="35">
        <f t="shared" si="2"/>
        <v>0</v>
      </c>
      <c r="W12" s="51"/>
      <c r="X12" s="51"/>
      <c r="Y12" s="51"/>
      <c r="Z12" s="27">
        <f t="shared" si="3"/>
        <v>0</v>
      </c>
      <c r="AA12" s="51"/>
      <c r="AB12" s="51"/>
      <c r="AC12" s="52"/>
      <c r="AD12" s="52"/>
      <c r="AE12" s="52"/>
      <c r="AF12" s="53">
        <f t="shared" si="10"/>
        <v>0</v>
      </c>
      <c r="AG12" s="27">
        <f t="shared" si="11"/>
        <v>0</v>
      </c>
      <c r="AH12" s="51"/>
      <c r="AI12" s="51"/>
      <c r="AJ12" s="51"/>
      <c r="AK12" s="51"/>
      <c r="AL12" s="51"/>
      <c r="AM12" s="53">
        <f t="shared" si="12"/>
        <v>0</v>
      </c>
      <c r="AN12" s="27">
        <f t="shared" si="13"/>
        <v>0</v>
      </c>
      <c r="AO12" s="27">
        <f t="shared" si="4"/>
        <v>0</v>
      </c>
      <c r="AP12" s="27">
        <f t="shared" si="0"/>
        <v>0</v>
      </c>
      <c r="AQ12" s="54">
        <f t="shared" si="14"/>
        <v>0</v>
      </c>
      <c r="AR12" s="55">
        <f t="shared" si="15"/>
        <v>0</v>
      </c>
      <c r="AS12" s="54">
        <f t="shared" si="16"/>
        <v>0</v>
      </c>
      <c r="AT12" s="55">
        <f t="shared" si="17"/>
        <v>0</v>
      </c>
      <c r="AU12" s="54">
        <f t="shared" si="18"/>
        <v>0</v>
      </c>
      <c r="AV12" s="54">
        <f t="shared" si="19"/>
        <v>1</v>
      </c>
      <c r="AW12" s="54">
        <f t="shared" si="20"/>
        <v>1</v>
      </c>
      <c r="AX12" s="54">
        <f t="shared" si="21"/>
        <v>1</v>
      </c>
      <c r="AY12" s="29">
        <f t="shared" si="5"/>
        <v>0</v>
      </c>
      <c r="AZ12" s="3"/>
    </row>
    <row r="13" spans="1:52">
      <c r="A13" s="13">
        <v>8</v>
      </c>
      <c r="B13" s="22"/>
      <c r="C13" s="22"/>
      <c r="D13" s="48"/>
      <c r="E13" s="48"/>
      <c r="F13" s="48"/>
      <c r="G13" s="35">
        <f t="shared" si="1"/>
        <v>0</v>
      </c>
      <c r="H13" s="48"/>
      <c r="I13" s="48"/>
      <c r="J13" s="49"/>
      <c r="K13" s="49"/>
      <c r="L13" s="49"/>
      <c r="M13" s="50">
        <f t="shared" si="6"/>
        <v>0</v>
      </c>
      <c r="N13" s="35">
        <f t="shared" si="7"/>
        <v>0</v>
      </c>
      <c r="O13" s="48"/>
      <c r="P13" s="48"/>
      <c r="Q13" s="48"/>
      <c r="R13" s="48"/>
      <c r="S13" s="48"/>
      <c r="T13" s="50">
        <f t="shared" si="8"/>
        <v>0</v>
      </c>
      <c r="U13" s="35">
        <f t="shared" si="9"/>
        <v>0</v>
      </c>
      <c r="V13" s="35">
        <f t="shared" si="2"/>
        <v>0</v>
      </c>
      <c r="W13" s="51"/>
      <c r="X13" s="51"/>
      <c r="Y13" s="51"/>
      <c r="Z13" s="27">
        <f t="shared" si="3"/>
        <v>0</v>
      </c>
      <c r="AA13" s="51"/>
      <c r="AB13" s="51"/>
      <c r="AC13" s="52"/>
      <c r="AD13" s="52"/>
      <c r="AE13" s="52"/>
      <c r="AF13" s="53">
        <f t="shared" si="10"/>
        <v>0</v>
      </c>
      <c r="AG13" s="27">
        <f t="shared" si="11"/>
        <v>0</v>
      </c>
      <c r="AH13" s="51"/>
      <c r="AI13" s="51"/>
      <c r="AJ13" s="51"/>
      <c r="AK13" s="51"/>
      <c r="AL13" s="51"/>
      <c r="AM13" s="53">
        <f t="shared" si="12"/>
        <v>0</v>
      </c>
      <c r="AN13" s="27">
        <f t="shared" si="13"/>
        <v>0</v>
      </c>
      <c r="AO13" s="27">
        <f t="shared" si="4"/>
        <v>0</v>
      </c>
      <c r="AP13" s="27">
        <f t="shared" si="0"/>
        <v>0</v>
      </c>
      <c r="AQ13" s="54">
        <f t="shared" si="14"/>
        <v>0</v>
      </c>
      <c r="AR13" s="55">
        <f t="shared" si="15"/>
        <v>0</v>
      </c>
      <c r="AS13" s="54">
        <f t="shared" si="16"/>
        <v>0</v>
      </c>
      <c r="AT13" s="55">
        <f t="shared" si="17"/>
        <v>0</v>
      </c>
      <c r="AU13" s="54">
        <f t="shared" si="18"/>
        <v>0</v>
      </c>
      <c r="AV13" s="54">
        <f t="shared" si="19"/>
        <v>1</v>
      </c>
      <c r="AW13" s="54">
        <f t="shared" si="20"/>
        <v>1</v>
      </c>
      <c r="AX13" s="54">
        <f t="shared" si="21"/>
        <v>1</v>
      </c>
      <c r="AY13" s="29">
        <f t="shared" si="5"/>
        <v>0</v>
      </c>
      <c r="AZ13" s="3"/>
    </row>
    <row r="14" spans="1:52" hidden="1">
      <c r="A14" s="13">
        <v>9</v>
      </c>
      <c r="B14" s="38"/>
      <c r="C14" s="38"/>
      <c r="D14" s="48"/>
      <c r="E14" s="48"/>
      <c r="F14" s="48"/>
      <c r="G14" s="35">
        <f t="shared" si="1"/>
        <v>0</v>
      </c>
      <c r="H14" s="48"/>
      <c r="I14" s="48"/>
      <c r="J14" s="49"/>
      <c r="K14" s="49"/>
      <c r="L14" s="49"/>
      <c r="M14" s="50">
        <f t="shared" si="6"/>
        <v>0</v>
      </c>
      <c r="N14" s="35">
        <f t="shared" si="7"/>
        <v>0</v>
      </c>
      <c r="O14" s="48"/>
      <c r="P14" s="48"/>
      <c r="Q14" s="48"/>
      <c r="R14" s="48"/>
      <c r="S14" s="48"/>
      <c r="T14" s="50">
        <f t="shared" si="8"/>
        <v>0</v>
      </c>
      <c r="U14" s="35">
        <f t="shared" si="9"/>
        <v>0</v>
      </c>
      <c r="V14" s="35">
        <f t="shared" si="2"/>
        <v>0</v>
      </c>
      <c r="W14" s="51"/>
      <c r="X14" s="51"/>
      <c r="Y14" s="51"/>
      <c r="Z14" s="27">
        <f t="shared" si="3"/>
        <v>0</v>
      </c>
      <c r="AA14" s="51"/>
      <c r="AB14" s="51"/>
      <c r="AC14" s="52"/>
      <c r="AD14" s="52"/>
      <c r="AE14" s="52"/>
      <c r="AF14" s="53">
        <f t="shared" si="10"/>
        <v>0</v>
      </c>
      <c r="AG14" s="27">
        <f t="shared" si="11"/>
        <v>0</v>
      </c>
      <c r="AH14" s="51"/>
      <c r="AI14" s="51"/>
      <c r="AJ14" s="51"/>
      <c r="AK14" s="51"/>
      <c r="AL14" s="51"/>
      <c r="AM14" s="53">
        <f t="shared" si="12"/>
        <v>0</v>
      </c>
      <c r="AN14" s="27">
        <f t="shared" si="13"/>
        <v>0</v>
      </c>
      <c r="AO14" s="27">
        <f t="shared" si="4"/>
        <v>0</v>
      </c>
      <c r="AP14" s="27">
        <f t="shared" si="0"/>
        <v>0</v>
      </c>
      <c r="AQ14" s="54">
        <f t="shared" si="14"/>
        <v>0</v>
      </c>
      <c r="AR14" s="55">
        <f t="shared" si="15"/>
        <v>0</v>
      </c>
      <c r="AS14" s="54">
        <f t="shared" si="16"/>
        <v>0</v>
      </c>
      <c r="AT14" s="55">
        <f t="shared" si="17"/>
        <v>0</v>
      </c>
      <c r="AU14" s="54">
        <f t="shared" si="18"/>
        <v>0</v>
      </c>
      <c r="AV14" s="54">
        <f t="shared" si="19"/>
        <v>1</v>
      </c>
      <c r="AW14" s="54">
        <f t="shared" si="20"/>
        <v>1</v>
      </c>
      <c r="AX14" s="54">
        <f t="shared" si="21"/>
        <v>1</v>
      </c>
      <c r="AY14" s="29">
        <f t="shared" si="5"/>
        <v>0</v>
      </c>
      <c r="AZ14" s="3"/>
    </row>
    <row r="15" spans="1:52" hidden="1">
      <c r="A15" s="13">
        <v>10</v>
      </c>
      <c r="B15" s="38"/>
      <c r="C15" s="38"/>
      <c r="D15" s="48"/>
      <c r="E15" s="48"/>
      <c r="F15" s="48"/>
      <c r="G15" s="35">
        <f t="shared" si="1"/>
        <v>0</v>
      </c>
      <c r="H15" s="48"/>
      <c r="I15" s="48"/>
      <c r="J15" s="49"/>
      <c r="K15" s="49"/>
      <c r="L15" s="49"/>
      <c r="M15" s="50">
        <f t="shared" si="6"/>
        <v>0</v>
      </c>
      <c r="N15" s="35">
        <f t="shared" si="7"/>
        <v>0</v>
      </c>
      <c r="O15" s="48"/>
      <c r="P15" s="48"/>
      <c r="Q15" s="48"/>
      <c r="R15" s="48"/>
      <c r="S15" s="48"/>
      <c r="T15" s="50">
        <f t="shared" si="8"/>
        <v>0</v>
      </c>
      <c r="U15" s="35">
        <f t="shared" si="9"/>
        <v>0</v>
      </c>
      <c r="V15" s="35">
        <f t="shared" si="2"/>
        <v>0</v>
      </c>
      <c r="W15" s="51"/>
      <c r="X15" s="51"/>
      <c r="Y15" s="51"/>
      <c r="Z15" s="27">
        <f t="shared" si="3"/>
        <v>0</v>
      </c>
      <c r="AA15" s="51"/>
      <c r="AB15" s="51"/>
      <c r="AC15" s="52"/>
      <c r="AD15" s="52"/>
      <c r="AE15" s="52"/>
      <c r="AF15" s="53">
        <f t="shared" si="10"/>
        <v>0</v>
      </c>
      <c r="AG15" s="27">
        <f t="shared" si="11"/>
        <v>0</v>
      </c>
      <c r="AH15" s="51"/>
      <c r="AI15" s="51"/>
      <c r="AJ15" s="51"/>
      <c r="AK15" s="51"/>
      <c r="AL15" s="51"/>
      <c r="AM15" s="53">
        <f t="shared" si="12"/>
        <v>0</v>
      </c>
      <c r="AN15" s="27">
        <f t="shared" si="13"/>
        <v>0</v>
      </c>
      <c r="AO15" s="27">
        <f t="shared" si="4"/>
        <v>0</v>
      </c>
      <c r="AP15" s="27">
        <f t="shared" si="0"/>
        <v>0</v>
      </c>
      <c r="AQ15" s="54">
        <f t="shared" si="14"/>
        <v>0</v>
      </c>
      <c r="AR15" s="55">
        <f t="shared" si="15"/>
        <v>0</v>
      </c>
      <c r="AS15" s="54">
        <f t="shared" si="16"/>
        <v>0</v>
      </c>
      <c r="AT15" s="55">
        <f t="shared" si="17"/>
        <v>0</v>
      </c>
      <c r="AU15" s="54">
        <f t="shared" si="18"/>
        <v>0</v>
      </c>
      <c r="AV15" s="54">
        <f t="shared" si="19"/>
        <v>1</v>
      </c>
      <c r="AW15" s="54">
        <f t="shared" si="20"/>
        <v>1</v>
      </c>
      <c r="AX15" s="54">
        <f t="shared" si="21"/>
        <v>1</v>
      </c>
      <c r="AY15" s="29">
        <f t="shared" si="5"/>
        <v>0</v>
      </c>
      <c r="AZ15" s="3"/>
    </row>
    <row r="16" spans="1:52" hidden="1">
      <c r="A16" s="15">
        <v>11</v>
      </c>
      <c r="B16" s="41"/>
      <c r="C16" s="41"/>
      <c r="D16" s="48"/>
      <c r="E16" s="48"/>
      <c r="F16" s="48"/>
      <c r="G16" s="35">
        <f t="shared" si="1"/>
        <v>0</v>
      </c>
      <c r="H16" s="48"/>
      <c r="I16" s="48"/>
      <c r="J16" s="49"/>
      <c r="K16" s="49"/>
      <c r="L16" s="49"/>
      <c r="M16" s="50">
        <f t="shared" si="6"/>
        <v>0</v>
      </c>
      <c r="N16" s="35">
        <f t="shared" si="7"/>
        <v>0</v>
      </c>
      <c r="O16" s="48"/>
      <c r="P16" s="48"/>
      <c r="Q16" s="48"/>
      <c r="R16" s="48"/>
      <c r="S16" s="48"/>
      <c r="T16" s="50">
        <f t="shared" si="8"/>
        <v>0</v>
      </c>
      <c r="U16" s="35">
        <f t="shared" si="9"/>
        <v>0</v>
      </c>
      <c r="V16" s="35">
        <f t="shared" si="2"/>
        <v>0</v>
      </c>
      <c r="W16" s="51"/>
      <c r="X16" s="51"/>
      <c r="Y16" s="51"/>
      <c r="Z16" s="27">
        <f t="shared" si="3"/>
        <v>0</v>
      </c>
      <c r="AA16" s="51"/>
      <c r="AB16" s="51"/>
      <c r="AC16" s="52"/>
      <c r="AD16" s="52"/>
      <c r="AE16" s="52"/>
      <c r="AF16" s="53">
        <f t="shared" si="10"/>
        <v>0</v>
      </c>
      <c r="AG16" s="27">
        <f t="shared" si="11"/>
        <v>0</v>
      </c>
      <c r="AH16" s="51"/>
      <c r="AI16" s="51"/>
      <c r="AJ16" s="51"/>
      <c r="AK16" s="51"/>
      <c r="AL16" s="51"/>
      <c r="AM16" s="53">
        <f t="shared" si="12"/>
        <v>0</v>
      </c>
      <c r="AN16" s="27">
        <f t="shared" si="13"/>
        <v>0</v>
      </c>
      <c r="AO16" s="27">
        <f t="shared" si="4"/>
        <v>0</v>
      </c>
      <c r="AP16" s="27">
        <f t="shared" si="0"/>
        <v>0</v>
      </c>
      <c r="AQ16" s="54">
        <f t="shared" si="14"/>
        <v>0</v>
      </c>
      <c r="AR16" s="55">
        <f t="shared" si="15"/>
        <v>0</v>
      </c>
      <c r="AS16" s="54">
        <f t="shared" si="16"/>
        <v>0</v>
      </c>
      <c r="AT16" s="55">
        <f t="shared" si="17"/>
        <v>0</v>
      </c>
      <c r="AU16" s="54">
        <f t="shared" si="18"/>
        <v>0</v>
      </c>
      <c r="AV16" s="54">
        <f t="shared" si="19"/>
        <v>1</v>
      </c>
      <c r="AW16" s="54">
        <f t="shared" si="20"/>
        <v>1</v>
      </c>
      <c r="AX16" s="54">
        <f t="shared" si="21"/>
        <v>1</v>
      </c>
      <c r="AY16" s="29">
        <f t="shared" si="5"/>
        <v>0</v>
      </c>
      <c r="AZ16" s="3"/>
    </row>
    <row r="17" spans="1:52" hidden="1">
      <c r="A17" s="15">
        <v>12</v>
      </c>
      <c r="B17" s="41"/>
      <c r="C17" s="41"/>
      <c r="D17" s="48"/>
      <c r="E17" s="48"/>
      <c r="F17" s="48"/>
      <c r="G17" s="35">
        <f t="shared" si="1"/>
        <v>0</v>
      </c>
      <c r="H17" s="48"/>
      <c r="I17" s="48"/>
      <c r="J17" s="49"/>
      <c r="K17" s="49"/>
      <c r="L17" s="49"/>
      <c r="M17" s="50">
        <f t="shared" si="6"/>
        <v>0</v>
      </c>
      <c r="N17" s="35">
        <f t="shared" si="7"/>
        <v>0</v>
      </c>
      <c r="O17" s="48"/>
      <c r="P17" s="48"/>
      <c r="Q17" s="48"/>
      <c r="R17" s="48"/>
      <c r="S17" s="48"/>
      <c r="T17" s="50">
        <f t="shared" si="8"/>
        <v>0</v>
      </c>
      <c r="U17" s="35">
        <f t="shared" si="9"/>
        <v>0</v>
      </c>
      <c r="V17" s="35">
        <f t="shared" si="2"/>
        <v>0</v>
      </c>
      <c r="W17" s="51"/>
      <c r="X17" s="51"/>
      <c r="Y17" s="51"/>
      <c r="Z17" s="27">
        <f t="shared" si="3"/>
        <v>0</v>
      </c>
      <c r="AA17" s="51"/>
      <c r="AB17" s="51"/>
      <c r="AC17" s="52"/>
      <c r="AD17" s="52"/>
      <c r="AE17" s="52"/>
      <c r="AF17" s="53">
        <f t="shared" si="10"/>
        <v>0</v>
      </c>
      <c r="AG17" s="27">
        <f t="shared" si="11"/>
        <v>0</v>
      </c>
      <c r="AH17" s="51"/>
      <c r="AI17" s="51"/>
      <c r="AJ17" s="51"/>
      <c r="AK17" s="51"/>
      <c r="AL17" s="51"/>
      <c r="AM17" s="53">
        <f t="shared" si="12"/>
        <v>0</v>
      </c>
      <c r="AN17" s="27">
        <f t="shared" si="13"/>
        <v>0</v>
      </c>
      <c r="AO17" s="27">
        <f t="shared" si="4"/>
        <v>0</v>
      </c>
      <c r="AP17" s="27">
        <f t="shared" si="0"/>
        <v>0</v>
      </c>
      <c r="AQ17" s="54">
        <f t="shared" si="14"/>
        <v>0</v>
      </c>
      <c r="AR17" s="55">
        <f t="shared" si="15"/>
        <v>0</v>
      </c>
      <c r="AS17" s="54">
        <f t="shared" si="16"/>
        <v>0</v>
      </c>
      <c r="AT17" s="55">
        <f t="shared" si="17"/>
        <v>0</v>
      </c>
      <c r="AU17" s="54">
        <f t="shared" si="18"/>
        <v>0</v>
      </c>
      <c r="AV17" s="54">
        <f t="shared" si="19"/>
        <v>1</v>
      </c>
      <c r="AW17" s="54">
        <f t="shared" si="20"/>
        <v>1</v>
      </c>
      <c r="AX17" s="54">
        <f t="shared" si="21"/>
        <v>1</v>
      </c>
      <c r="AY17" s="29">
        <f t="shared" si="5"/>
        <v>0</v>
      </c>
      <c r="AZ17" s="3"/>
    </row>
    <row r="18" spans="1:52" hidden="1">
      <c r="A18" s="15">
        <v>13</v>
      </c>
      <c r="B18" s="41"/>
      <c r="C18" s="41"/>
      <c r="D18" s="48"/>
      <c r="E18" s="48"/>
      <c r="F18" s="48"/>
      <c r="G18" s="35">
        <f t="shared" si="1"/>
        <v>0</v>
      </c>
      <c r="H18" s="48"/>
      <c r="I18" s="48"/>
      <c r="J18" s="49"/>
      <c r="K18" s="49"/>
      <c r="L18" s="49"/>
      <c r="M18" s="50">
        <f t="shared" si="6"/>
        <v>0</v>
      </c>
      <c r="N18" s="35">
        <f t="shared" si="7"/>
        <v>0</v>
      </c>
      <c r="O18" s="48"/>
      <c r="P18" s="48"/>
      <c r="Q18" s="48"/>
      <c r="R18" s="48"/>
      <c r="S18" s="48"/>
      <c r="T18" s="50">
        <f t="shared" si="8"/>
        <v>0</v>
      </c>
      <c r="U18" s="35">
        <f t="shared" si="9"/>
        <v>0</v>
      </c>
      <c r="V18" s="35">
        <f t="shared" si="2"/>
        <v>0</v>
      </c>
      <c r="W18" s="51"/>
      <c r="X18" s="51"/>
      <c r="Y18" s="51"/>
      <c r="Z18" s="27">
        <f t="shared" si="3"/>
        <v>0</v>
      </c>
      <c r="AA18" s="51"/>
      <c r="AB18" s="51"/>
      <c r="AC18" s="52"/>
      <c r="AD18" s="52"/>
      <c r="AE18" s="52"/>
      <c r="AF18" s="53">
        <f t="shared" si="10"/>
        <v>0</v>
      </c>
      <c r="AG18" s="27">
        <f t="shared" si="11"/>
        <v>0</v>
      </c>
      <c r="AH18" s="51"/>
      <c r="AI18" s="51"/>
      <c r="AJ18" s="51"/>
      <c r="AK18" s="51"/>
      <c r="AL18" s="51"/>
      <c r="AM18" s="53">
        <f t="shared" si="12"/>
        <v>0</v>
      </c>
      <c r="AN18" s="27">
        <f t="shared" si="13"/>
        <v>0</v>
      </c>
      <c r="AO18" s="27">
        <f t="shared" si="4"/>
        <v>0</v>
      </c>
      <c r="AP18" s="27">
        <f t="shared" si="0"/>
        <v>0</v>
      </c>
      <c r="AQ18" s="54">
        <f t="shared" si="14"/>
        <v>0</v>
      </c>
      <c r="AR18" s="55">
        <f t="shared" si="15"/>
        <v>0</v>
      </c>
      <c r="AS18" s="54">
        <f t="shared" si="16"/>
        <v>0</v>
      </c>
      <c r="AT18" s="55">
        <f t="shared" si="17"/>
        <v>0</v>
      </c>
      <c r="AU18" s="54">
        <f t="shared" si="18"/>
        <v>0</v>
      </c>
      <c r="AV18" s="54">
        <f t="shared" si="19"/>
        <v>1</v>
      </c>
      <c r="AW18" s="54">
        <f t="shared" si="20"/>
        <v>1</v>
      </c>
      <c r="AX18" s="54">
        <f t="shared" si="21"/>
        <v>1</v>
      </c>
      <c r="AY18" s="29">
        <f t="shared" si="5"/>
        <v>0</v>
      </c>
      <c r="AZ18" s="3"/>
    </row>
    <row r="19" spans="1:52" hidden="1">
      <c r="A19" s="15">
        <v>14</v>
      </c>
      <c r="B19" s="23"/>
      <c r="C19" s="23"/>
      <c r="D19" s="48"/>
      <c r="E19" s="48"/>
      <c r="F19" s="48"/>
      <c r="G19" s="35">
        <f t="shared" si="1"/>
        <v>0</v>
      </c>
      <c r="H19" s="48"/>
      <c r="I19" s="48"/>
      <c r="J19" s="49"/>
      <c r="K19" s="49"/>
      <c r="L19" s="49"/>
      <c r="M19" s="50">
        <f t="shared" si="6"/>
        <v>0</v>
      </c>
      <c r="N19" s="35">
        <f t="shared" si="7"/>
        <v>0</v>
      </c>
      <c r="O19" s="48"/>
      <c r="P19" s="48"/>
      <c r="Q19" s="48"/>
      <c r="R19" s="48"/>
      <c r="S19" s="48"/>
      <c r="T19" s="50">
        <f t="shared" si="8"/>
        <v>0</v>
      </c>
      <c r="U19" s="35">
        <f t="shared" si="9"/>
        <v>0</v>
      </c>
      <c r="V19" s="35">
        <f t="shared" si="2"/>
        <v>0</v>
      </c>
      <c r="W19" s="51"/>
      <c r="X19" s="51"/>
      <c r="Y19" s="51"/>
      <c r="Z19" s="27">
        <f t="shared" si="3"/>
        <v>0</v>
      </c>
      <c r="AA19" s="51"/>
      <c r="AB19" s="51"/>
      <c r="AC19" s="52"/>
      <c r="AD19" s="52"/>
      <c r="AE19" s="52"/>
      <c r="AF19" s="53">
        <f t="shared" si="10"/>
        <v>0</v>
      </c>
      <c r="AG19" s="27">
        <f t="shared" si="11"/>
        <v>0</v>
      </c>
      <c r="AH19" s="51"/>
      <c r="AI19" s="51"/>
      <c r="AJ19" s="51"/>
      <c r="AK19" s="51"/>
      <c r="AL19" s="51"/>
      <c r="AM19" s="53">
        <f t="shared" si="12"/>
        <v>0</v>
      </c>
      <c r="AN19" s="27">
        <f t="shared" si="13"/>
        <v>0</v>
      </c>
      <c r="AO19" s="27">
        <f t="shared" si="4"/>
        <v>0</v>
      </c>
      <c r="AP19" s="27">
        <f t="shared" si="0"/>
        <v>0</v>
      </c>
      <c r="AQ19" s="54">
        <f t="shared" si="14"/>
        <v>0</v>
      </c>
      <c r="AR19" s="55">
        <f t="shared" si="15"/>
        <v>0</v>
      </c>
      <c r="AS19" s="54">
        <f t="shared" si="16"/>
        <v>0</v>
      </c>
      <c r="AT19" s="55">
        <f t="shared" si="17"/>
        <v>0</v>
      </c>
      <c r="AU19" s="54">
        <f t="shared" si="18"/>
        <v>0</v>
      </c>
      <c r="AV19" s="54">
        <f t="shared" si="19"/>
        <v>1</v>
      </c>
      <c r="AW19" s="54">
        <f t="shared" si="20"/>
        <v>1</v>
      </c>
      <c r="AX19" s="54">
        <f t="shared" si="21"/>
        <v>1</v>
      </c>
      <c r="AY19" s="29">
        <f t="shared" si="5"/>
        <v>0</v>
      </c>
      <c r="AZ19" s="3"/>
    </row>
    <row r="20" spans="1:52" hidden="1">
      <c r="A20" s="15">
        <v>15</v>
      </c>
      <c r="B20" s="23"/>
      <c r="C20" s="23"/>
      <c r="D20" s="48"/>
      <c r="E20" s="48"/>
      <c r="F20" s="48"/>
      <c r="G20" s="35">
        <f t="shared" si="1"/>
        <v>0</v>
      </c>
      <c r="H20" s="48"/>
      <c r="I20" s="48"/>
      <c r="J20" s="49"/>
      <c r="K20" s="49"/>
      <c r="L20" s="49"/>
      <c r="M20" s="50">
        <f t="shared" si="6"/>
        <v>0</v>
      </c>
      <c r="N20" s="35">
        <f t="shared" si="7"/>
        <v>0</v>
      </c>
      <c r="O20" s="48"/>
      <c r="P20" s="48"/>
      <c r="Q20" s="48"/>
      <c r="R20" s="48"/>
      <c r="S20" s="48"/>
      <c r="T20" s="50">
        <f t="shared" si="8"/>
        <v>0</v>
      </c>
      <c r="U20" s="35">
        <f t="shared" si="9"/>
        <v>0</v>
      </c>
      <c r="V20" s="35">
        <f t="shared" si="2"/>
        <v>0</v>
      </c>
      <c r="W20" s="51"/>
      <c r="X20" s="51"/>
      <c r="Y20" s="51"/>
      <c r="Z20" s="27">
        <f t="shared" si="3"/>
        <v>0</v>
      </c>
      <c r="AA20" s="51"/>
      <c r="AB20" s="51"/>
      <c r="AC20" s="52"/>
      <c r="AD20" s="52"/>
      <c r="AE20" s="52"/>
      <c r="AF20" s="53">
        <f t="shared" si="10"/>
        <v>0</v>
      </c>
      <c r="AG20" s="27">
        <f t="shared" si="11"/>
        <v>0</v>
      </c>
      <c r="AH20" s="51"/>
      <c r="AI20" s="51"/>
      <c r="AJ20" s="51"/>
      <c r="AK20" s="51"/>
      <c r="AL20" s="51"/>
      <c r="AM20" s="53">
        <f t="shared" si="12"/>
        <v>0</v>
      </c>
      <c r="AN20" s="27">
        <f t="shared" si="13"/>
        <v>0</v>
      </c>
      <c r="AO20" s="27">
        <f t="shared" si="4"/>
        <v>0</v>
      </c>
      <c r="AP20" s="27">
        <f t="shared" si="0"/>
        <v>0</v>
      </c>
      <c r="AQ20" s="54">
        <f t="shared" si="14"/>
        <v>0</v>
      </c>
      <c r="AR20" s="55">
        <f t="shared" si="15"/>
        <v>0</v>
      </c>
      <c r="AS20" s="54">
        <f t="shared" si="16"/>
        <v>0</v>
      </c>
      <c r="AT20" s="55">
        <f t="shared" si="17"/>
        <v>0</v>
      </c>
      <c r="AU20" s="54">
        <f t="shared" si="18"/>
        <v>0</v>
      </c>
      <c r="AV20" s="54">
        <f t="shared" si="19"/>
        <v>1</v>
      </c>
      <c r="AW20" s="54">
        <f t="shared" si="20"/>
        <v>1</v>
      </c>
      <c r="AX20" s="54">
        <f t="shared" si="21"/>
        <v>1</v>
      </c>
      <c r="AY20" s="29">
        <f t="shared" si="5"/>
        <v>0</v>
      </c>
      <c r="AZ20" s="3"/>
    </row>
    <row r="21" spans="1:52" hidden="1">
      <c r="A21" s="15">
        <v>16</v>
      </c>
      <c r="B21" s="23"/>
      <c r="C21" s="23"/>
      <c r="D21" s="48"/>
      <c r="E21" s="48"/>
      <c r="F21" s="48"/>
      <c r="G21" s="35">
        <f t="shared" si="1"/>
        <v>0</v>
      </c>
      <c r="H21" s="48"/>
      <c r="I21" s="48"/>
      <c r="J21" s="49"/>
      <c r="K21" s="49"/>
      <c r="L21" s="49"/>
      <c r="M21" s="50">
        <f t="shared" si="6"/>
        <v>0</v>
      </c>
      <c r="N21" s="35">
        <f t="shared" si="7"/>
        <v>0</v>
      </c>
      <c r="O21" s="48"/>
      <c r="P21" s="48"/>
      <c r="Q21" s="48"/>
      <c r="R21" s="48"/>
      <c r="S21" s="48"/>
      <c r="T21" s="50">
        <f t="shared" si="8"/>
        <v>0</v>
      </c>
      <c r="U21" s="35">
        <f t="shared" si="9"/>
        <v>0</v>
      </c>
      <c r="V21" s="35">
        <f t="shared" si="2"/>
        <v>0</v>
      </c>
      <c r="W21" s="51"/>
      <c r="X21" s="51"/>
      <c r="Y21" s="51"/>
      <c r="Z21" s="27">
        <f t="shared" si="3"/>
        <v>0</v>
      </c>
      <c r="AA21" s="51"/>
      <c r="AB21" s="51"/>
      <c r="AC21" s="52"/>
      <c r="AD21" s="52"/>
      <c r="AE21" s="52"/>
      <c r="AF21" s="53">
        <f t="shared" si="10"/>
        <v>0</v>
      </c>
      <c r="AG21" s="27">
        <f t="shared" si="11"/>
        <v>0</v>
      </c>
      <c r="AH21" s="51"/>
      <c r="AI21" s="51"/>
      <c r="AJ21" s="51"/>
      <c r="AK21" s="51"/>
      <c r="AL21" s="51"/>
      <c r="AM21" s="53">
        <f t="shared" si="12"/>
        <v>0</v>
      </c>
      <c r="AN21" s="27">
        <f t="shared" si="13"/>
        <v>0</v>
      </c>
      <c r="AO21" s="27">
        <f t="shared" si="4"/>
        <v>0</v>
      </c>
      <c r="AP21" s="27">
        <f t="shared" si="0"/>
        <v>0</v>
      </c>
      <c r="AQ21" s="54">
        <f t="shared" si="14"/>
        <v>0</v>
      </c>
      <c r="AR21" s="55">
        <f t="shared" si="15"/>
        <v>0</v>
      </c>
      <c r="AS21" s="54">
        <f t="shared" si="16"/>
        <v>0</v>
      </c>
      <c r="AT21" s="55">
        <f t="shared" si="17"/>
        <v>0</v>
      </c>
      <c r="AU21" s="54">
        <f t="shared" si="18"/>
        <v>0</v>
      </c>
      <c r="AV21" s="54">
        <f t="shared" si="19"/>
        <v>1</v>
      </c>
      <c r="AW21" s="54">
        <f t="shared" si="20"/>
        <v>1</v>
      </c>
      <c r="AX21" s="54">
        <f t="shared" si="21"/>
        <v>1</v>
      </c>
      <c r="AY21" s="29">
        <f t="shared" si="5"/>
        <v>0</v>
      </c>
      <c r="AZ21" s="3"/>
    </row>
    <row r="22" spans="1:52" hidden="1">
      <c r="A22" s="15">
        <v>17</v>
      </c>
      <c r="B22" s="23"/>
      <c r="C22" s="23"/>
      <c r="D22" s="48"/>
      <c r="E22" s="48"/>
      <c r="F22" s="48"/>
      <c r="G22" s="35">
        <f t="shared" ref="G22:G30" si="22">SUM(D22:F22)</f>
        <v>0</v>
      </c>
      <c r="H22" s="48"/>
      <c r="I22" s="48"/>
      <c r="J22" s="49"/>
      <c r="K22" s="49"/>
      <c r="L22" s="49"/>
      <c r="M22" s="50">
        <f t="shared" si="6"/>
        <v>0</v>
      </c>
      <c r="N22" s="35">
        <f t="shared" si="7"/>
        <v>0</v>
      </c>
      <c r="O22" s="48"/>
      <c r="P22" s="48"/>
      <c r="Q22" s="48"/>
      <c r="R22" s="48"/>
      <c r="S22" s="48"/>
      <c r="T22" s="50">
        <f t="shared" si="8"/>
        <v>0</v>
      </c>
      <c r="U22" s="35">
        <f t="shared" si="9"/>
        <v>0</v>
      </c>
      <c r="V22" s="35">
        <f t="shared" si="2"/>
        <v>0</v>
      </c>
      <c r="W22" s="51"/>
      <c r="X22" s="51"/>
      <c r="Y22" s="51"/>
      <c r="Z22" s="27">
        <f t="shared" si="3"/>
        <v>0</v>
      </c>
      <c r="AA22" s="51"/>
      <c r="AB22" s="51"/>
      <c r="AC22" s="52"/>
      <c r="AD22" s="52"/>
      <c r="AE22" s="52"/>
      <c r="AF22" s="53">
        <f t="shared" si="10"/>
        <v>0</v>
      </c>
      <c r="AG22" s="27">
        <f t="shared" si="11"/>
        <v>0</v>
      </c>
      <c r="AH22" s="51"/>
      <c r="AI22" s="51"/>
      <c r="AJ22" s="51"/>
      <c r="AK22" s="51"/>
      <c r="AL22" s="51"/>
      <c r="AM22" s="53">
        <f t="shared" si="12"/>
        <v>0</v>
      </c>
      <c r="AN22" s="27">
        <f t="shared" si="13"/>
        <v>0</v>
      </c>
      <c r="AO22" s="27">
        <f t="shared" si="4"/>
        <v>0</v>
      </c>
      <c r="AP22" s="27">
        <f t="shared" si="0"/>
        <v>0</v>
      </c>
      <c r="AQ22" s="54">
        <f t="shared" si="14"/>
        <v>0</v>
      </c>
      <c r="AR22" s="55">
        <f t="shared" si="15"/>
        <v>0</v>
      </c>
      <c r="AS22" s="54">
        <f t="shared" si="16"/>
        <v>0</v>
      </c>
      <c r="AT22" s="55">
        <f t="shared" si="17"/>
        <v>0</v>
      </c>
      <c r="AU22" s="54">
        <f t="shared" si="18"/>
        <v>0</v>
      </c>
      <c r="AV22" s="54">
        <f t="shared" si="19"/>
        <v>1</v>
      </c>
      <c r="AW22" s="54">
        <f t="shared" si="20"/>
        <v>1</v>
      </c>
      <c r="AX22" s="54">
        <f t="shared" si="21"/>
        <v>1</v>
      </c>
      <c r="AY22" s="29">
        <f t="shared" si="5"/>
        <v>0</v>
      </c>
      <c r="AZ22" s="3"/>
    </row>
    <row r="23" spans="1:52" hidden="1">
      <c r="A23" s="15">
        <v>18</v>
      </c>
      <c r="B23" s="23"/>
      <c r="C23" s="23"/>
      <c r="D23" s="48"/>
      <c r="E23" s="48"/>
      <c r="F23" s="48"/>
      <c r="G23" s="35">
        <f t="shared" si="22"/>
        <v>0</v>
      </c>
      <c r="H23" s="48"/>
      <c r="I23" s="48"/>
      <c r="J23" s="49"/>
      <c r="K23" s="49"/>
      <c r="L23" s="49"/>
      <c r="M23" s="50">
        <f t="shared" si="6"/>
        <v>0</v>
      </c>
      <c r="N23" s="35">
        <f t="shared" si="7"/>
        <v>0</v>
      </c>
      <c r="O23" s="48"/>
      <c r="P23" s="48"/>
      <c r="Q23" s="48"/>
      <c r="R23" s="48"/>
      <c r="S23" s="48"/>
      <c r="T23" s="50">
        <f t="shared" si="8"/>
        <v>0</v>
      </c>
      <c r="U23" s="35">
        <f t="shared" si="9"/>
        <v>0</v>
      </c>
      <c r="V23" s="35">
        <f t="shared" si="2"/>
        <v>0</v>
      </c>
      <c r="W23" s="51"/>
      <c r="X23" s="51"/>
      <c r="Y23" s="51"/>
      <c r="Z23" s="27">
        <f t="shared" si="3"/>
        <v>0</v>
      </c>
      <c r="AA23" s="51"/>
      <c r="AB23" s="51"/>
      <c r="AC23" s="52"/>
      <c r="AD23" s="52"/>
      <c r="AE23" s="52"/>
      <c r="AF23" s="53">
        <f t="shared" si="10"/>
        <v>0</v>
      </c>
      <c r="AG23" s="27">
        <f t="shared" si="11"/>
        <v>0</v>
      </c>
      <c r="AH23" s="51"/>
      <c r="AI23" s="51"/>
      <c r="AJ23" s="51"/>
      <c r="AK23" s="51"/>
      <c r="AL23" s="51"/>
      <c r="AM23" s="53">
        <f t="shared" si="12"/>
        <v>0</v>
      </c>
      <c r="AN23" s="27">
        <f t="shared" si="13"/>
        <v>0</v>
      </c>
      <c r="AO23" s="27">
        <f t="shared" si="4"/>
        <v>0</v>
      </c>
      <c r="AP23" s="27">
        <f t="shared" si="0"/>
        <v>0</v>
      </c>
      <c r="AQ23" s="54">
        <f t="shared" si="14"/>
        <v>0</v>
      </c>
      <c r="AR23" s="55">
        <f t="shared" si="15"/>
        <v>0</v>
      </c>
      <c r="AS23" s="54">
        <f t="shared" si="16"/>
        <v>0</v>
      </c>
      <c r="AT23" s="55">
        <f t="shared" si="17"/>
        <v>0</v>
      </c>
      <c r="AU23" s="54">
        <f t="shared" si="18"/>
        <v>0</v>
      </c>
      <c r="AV23" s="54">
        <f t="shared" si="19"/>
        <v>1</v>
      </c>
      <c r="AW23" s="54">
        <f t="shared" si="20"/>
        <v>1</v>
      </c>
      <c r="AX23" s="54">
        <f t="shared" si="21"/>
        <v>1</v>
      </c>
      <c r="AY23" s="29">
        <f t="shared" si="5"/>
        <v>0</v>
      </c>
      <c r="AZ23" s="3"/>
    </row>
    <row r="24" spans="1:52" hidden="1">
      <c r="A24" s="15">
        <v>19</v>
      </c>
      <c r="B24" s="21"/>
      <c r="C24" s="24"/>
      <c r="D24" s="48"/>
      <c r="E24" s="48"/>
      <c r="F24" s="48"/>
      <c r="G24" s="35">
        <f t="shared" si="22"/>
        <v>0</v>
      </c>
      <c r="H24" s="48"/>
      <c r="I24" s="48"/>
      <c r="J24" s="48"/>
      <c r="K24" s="48"/>
      <c r="L24" s="48"/>
      <c r="M24" s="50">
        <f t="shared" si="6"/>
        <v>0</v>
      </c>
      <c r="N24" s="35">
        <f t="shared" si="7"/>
        <v>0</v>
      </c>
      <c r="O24" s="48"/>
      <c r="P24" s="48"/>
      <c r="Q24" s="48"/>
      <c r="R24" s="48"/>
      <c r="S24" s="48"/>
      <c r="T24" s="50">
        <f t="shared" si="8"/>
        <v>0</v>
      </c>
      <c r="U24" s="35">
        <f t="shared" si="9"/>
        <v>0</v>
      </c>
      <c r="V24" s="35">
        <f t="shared" si="2"/>
        <v>0</v>
      </c>
      <c r="W24" s="51"/>
      <c r="X24" s="51"/>
      <c r="Y24" s="51"/>
      <c r="Z24" s="27">
        <f t="shared" si="3"/>
        <v>0</v>
      </c>
      <c r="AA24" s="51"/>
      <c r="AB24" s="51"/>
      <c r="AC24" s="51"/>
      <c r="AD24" s="51"/>
      <c r="AE24" s="51"/>
      <c r="AF24" s="53">
        <f t="shared" si="10"/>
        <v>0</v>
      </c>
      <c r="AG24" s="27">
        <f t="shared" si="11"/>
        <v>0</v>
      </c>
      <c r="AH24" s="51"/>
      <c r="AI24" s="51"/>
      <c r="AJ24" s="51"/>
      <c r="AK24" s="51"/>
      <c r="AL24" s="51"/>
      <c r="AM24" s="53">
        <f t="shared" si="12"/>
        <v>0</v>
      </c>
      <c r="AN24" s="27">
        <f t="shared" si="13"/>
        <v>0</v>
      </c>
      <c r="AO24" s="27">
        <f t="shared" si="4"/>
        <v>0</v>
      </c>
      <c r="AP24" s="27">
        <f t="shared" si="0"/>
        <v>0</v>
      </c>
      <c r="AQ24" s="54">
        <f t="shared" si="14"/>
        <v>0</v>
      </c>
      <c r="AR24" s="55">
        <f t="shared" si="15"/>
        <v>0</v>
      </c>
      <c r="AS24" s="54">
        <f t="shared" si="16"/>
        <v>0</v>
      </c>
      <c r="AT24" s="55">
        <f t="shared" si="17"/>
        <v>0</v>
      </c>
      <c r="AU24" s="54">
        <f t="shared" si="18"/>
        <v>0</v>
      </c>
      <c r="AV24" s="54">
        <f t="shared" si="19"/>
        <v>1</v>
      </c>
      <c r="AW24" s="54">
        <f t="shared" si="20"/>
        <v>1</v>
      </c>
      <c r="AX24" s="54">
        <f t="shared" si="21"/>
        <v>1</v>
      </c>
      <c r="AY24" s="29">
        <f t="shared" si="5"/>
        <v>0</v>
      </c>
      <c r="AZ24" s="3"/>
    </row>
    <row r="25" spans="1:52" hidden="1">
      <c r="A25" s="15">
        <v>20</v>
      </c>
      <c r="B25" s="21"/>
      <c r="C25" s="24"/>
      <c r="D25" s="48"/>
      <c r="E25" s="48"/>
      <c r="F25" s="48"/>
      <c r="G25" s="35">
        <f t="shared" si="22"/>
        <v>0</v>
      </c>
      <c r="H25" s="48"/>
      <c r="I25" s="48"/>
      <c r="J25" s="48"/>
      <c r="K25" s="48"/>
      <c r="L25" s="48"/>
      <c r="M25" s="50">
        <f t="shared" si="6"/>
        <v>0</v>
      </c>
      <c r="N25" s="35">
        <f t="shared" si="7"/>
        <v>0</v>
      </c>
      <c r="O25" s="48"/>
      <c r="P25" s="48"/>
      <c r="Q25" s="48"/>
      <c r="R25" s="48"/>
      <c r="S25" s="48"/>
      <c r="T25" s="50">
        <f>IF(O25=0,0,1)+IF(P25=0,0,1)+IF(Q25=0,0,1)+IF(R25=0,0,1)+IF(S25=0,0,1)</f>
        <v>0</v>
      </c>
      <c r="U25" s="35">
        <f>IF(T25=0,0,(O25+P25+Q25+R25+S25)/T25)</f>
        <v>0</v>
      </c>
      <c r="V25" s="35">
        <f t="shared" si="2"/>
        <v>0</v>
      </c>
      <c r="W25" s="51"/>
      <c r="X25" s="51"/>
      <c r="Y25" s="51"/>
      <c r="Z25" s="27">
        <f t="shared" si="3"/>
        <v>0</v>
      </c>
      <c r="AA25" s="51"/>
      <c r="AB25" s="51"/>
      <c r="AC25" s="51"/>
      <c r="AD25" s="51"/>
      <c r="AE25" s="51"/>
      <c r="AF25" s="53">
        <f t="shared" si="10"/>
        <v>0</v>
      </c>
      <c r="AG25" s="27">
        <f t="shared" si="11"/>
        <v>0</v>
      </c>
      <c r="AH25" s="51"/>
      <c r="AI25" s="51"/>
      <c r="AJ25" s="51"/>
      <c r="AK25" s="51"/>
      <c r="AL25" s="51"/>
      <c r="AM25" s="53">
        <f t="shared" si="12"/>
        <v>0</v>
      </c>
      <c r="AN25" s="27">
        <f t="shared" si="13"/>
        <v>0</v>
      </c>
      <c r="AO25" s="27">
        <f t="shared" si="4"/>
        <v>0</v>
      </c>
      <c r="AP25" s="27">
        <f t="shared" si="0"/>
        <v>0</v>
      </c>
      <c r="AQ25" s="54">
        <f t="shared" si="14"/>
        <v>0</v>
      </c>
      <c r="AR25" s="55">
        <f t="shared" si="15"/>
        <v>0</v>
      </c>
      <c r="AS25" s="54">
        <f t="shared" si="16"/>
        <v>0</v>
      </c>
      <c r="AT25" s="55">
        <f>IF(AS25&lt;&gt;0,0,AR25)</f>
        <v>0</v>
      </c>
      <c r="AU25" s="54">
        <f t="shared" si="18"/>
        <v>0</v>
      </c>
      <c r="AV25" s="54">
        <f t="shared" si="19"/>
        <v>1</v>
      </c>
      <c r="AW25" s="54">
        <f t="shared" si="20"/>
        <v>1</v>
      </c>
      <c r="AX25" s="54">
        <f t="shared" si="21"/>
        <v>1</v>
      </c>
      <c r="AY25" s="29">
        <f t="shared" si="5"/>
        <v>0</v>
      </c>
      <c r="AZ25" s="3"/>
    </row>
    <row r="26" spans="1:52" hidden="1">
      <c r="A26" s="15">
        <v>21</v>
      </c>
      <c r="B26" s="21"/>
      <c r="C26" s="24"/>
      <c r="D26" s="48"/>
      <c r="E26" s="48"/>
      <c r="F26" s="48"/>
      <c r="G26" s="35">
        <f t="shared" si="22"/>
        <v>0</v>
      </c>
      <c r="H26" s="48"/>
      <c r="I26" s="48"/>
      <c r="J26" s="48"/>
      <c r="K26" s="48"/>
      <c r="L26" s="48"/>
      <c r="M26" s="50">
        <f t="shared" si="6"/>
        <v>0</v>
      </c>
      <c r="N26" s="35">
        <f t="shared" si="7"/>
        <v>0</v>
      </c>
      <c r="O26" s="48"/>
      <c r="P26" s="48"/>
      <c r="Q26" s="48"/>
      <c r="R26" s="48"/>
      <c r="S26" s="48"/>
      <c r="T26" s="50">
        <f>IF(O26=0,0,1)+IF(P26=0,0,1)+IF(Q26=0,0,1)+IF(R26=0,0,1)+IF(S26=0,0,1)</f>
        <v>0</v>
      </c>
      <c r="U26" s="35">
        <f>IF(T26=0,0,(O26+P26+Q26+R26+S26)/T26)</f>
        <v>0</v>
      </c>
      <c r="V26" s="35">
        <f t="shared" si="2"/>
        <v>0</v>
      </c>
      <c r="W26" s="51"/>
      <c r="X26" s="51"/>
      <c r="Y26" s="51"/>
      <c r="Z26" s="27">
        <f t="shared" si="3"/>
        <v>0</v>
      </c>
      <c r="AA26" s="51"/>
      <c r="AB26" s="51"/>
      <c r="AC26" s="51"/>
      <c r="AD26" s="51"/>
      <c r="AE26" s="51"/>
      <c r="AF26" s="53">
        <f t="shared" si="10"/>
        <v>0</v>
      </c>
      <c r="AG26" s="27">
        <f t="shared" si="11"/>
        <v>0</v>
      </c>
      <c r="AH26" s="51"/>
      <c r="AI26" s="51"/>
      <c r="AJ26" s="51"/>
      <c r="AK26" s="51"/>
      <c r="AL26" s="51"/>
      <c r="AM26" s="53">
        <f t="shared" si="12"/>
        <v>0</v>
      </c>
      <c r="AN26" s="27">
        <f t="shared" si="13"/>
        <v>0</v>
      </c>
      <c r="AO26" s="27">
        <f t="shared" si="4"/>
        <v>0</v>
      </c>
      <c r="AP26" s="27">
        <f t="shared" si="0"/>
        <v>0</v>
      </c>
      <c r="AQ26" s="54">
        <f t="shared" si="14"/>
        <v>0</v>
      </c>
      <c r="AR26" s="55">
        <f t="shared" si="15"/>
        <v>0</v>
      </c>
      <c r="AS26" s="54">
        <f t="shared" si="16"/>
        <v>0</v>
      </c>
      <c r="AT26" s="55">
        <f>IF(AS26&lt;&gt;0,0,AR26)</f>
        <v>0</v>
      </c>
      <c r="AU26" s="54">
        <f t="shared" si="18"/>
        <v>0</v>
      </c>
      <c r="AV26" s="54">
        <f t="shared" si="19"/>
        <v>1</v>
      </c>
      <c r="AW26" s="54">
        <f t="shared" si="20"/>
        <v>1</v>
      </c>
      <c r="AX26" s="54">
        <f t="shared" si="21"/>
        <v>1</v>
      </c>
      <c r="AY26" s="29">
        <f t="shared" si="5"/>
        <v>0</v>
      </c>
      <c r="AZ26" s="3"/>
    </row>
    <row r="27" spans="1:52" hidden="1">
      <c r="A27" s="15">
        <v>22</v>
      </c>
      <c r="B27" s="21"/>
      <c r="C27" s="24"/>
      <c r="D27" s="48"/>
      <c r="E27" s="48"/>
      <c r="F27" s="48"/>
      <c r="G27" s="35">
        <f t="shared" si="22"/>
        <v>0</v>
      </c>
      <c r="H27" s="48"/>
      <c r="I27" s="48"/>
      <c r="J27" s="48"/>
      <c r="K27" s="48"/>
      <c r="L27" s="48"/>
      <c r="M27" s="50">
        <f t="shared" si="6"/>
        <v>0</v>
      </c>
      <c r="N27" s="35">
        <f t="shared" si="7"/>
        <v>0</v>
      </c>
      <c r="O27" s="48"/>
      <c r="P27" s="48"/>
      <c r="Q27" s="48"/>
      <c r="R27" s="48"/>
      <c r="S27" s="48"/>
      <c r="T27" s="50">
        <f>IF(O27=0,0,1)+IF(P27=0,0,1)+IF(Q27=0,0,1)+IF(R27=0,0,1)+IF(S27=0,0,1)</f>
        <v>0</v>
      </c>
      <c r="U27" s="35">
        <f>IF(T27=0,0,(O27+P27+Q27+R27+S27)/T27)</f>
        <v>0</v>
      </c>
      <c r="V27" s="35">
        <f t="shared" si="2"/>
        <v>0</v>
      </c>
      <c r="W27" s="51"/>
      <c r="X27" s="51"/>
      <c r="Y27" s="51"/>
      <c r="Z27" s="27">
        <f t="shared" si="3"/>
        <v>0</v>
      </c>
      <c r="AA27" s="51"/>
      <c r="AB27" s="51"/>
      <c r="AC27" s="51"/>
      <c r="AD27" s="51"/>
      <c r="AE27" s="51"/>
      <c r="AF27" s="53">
        <f t="shared" si="10"/>
        <v>0</v>
      </c>
      <c r="AG27" s="27">
        <f t="shared" si="11"/>
        <v>0</v>
      </c>
      <c r="AH27" s="51"/>
      <c r="AI27" s="51"/>
      <c r="AJ27" s="51"/>
      <c r="AK27" s="51"/>
      <c r="AL27" s="51"/>
      <c r="AM27" s="53">
        <f t="shared" si="12"/>
        <v>0</v>
      </c>
      <c r="AN27" s="27">
        <f t="shared" si="13"/>
        <v>0</v>
      </c>
      <c r="AO27" s="27">
        <f t="shared" si="4"/>
        <v>0</v>
      </c>
      <c r="AP27" s="27">
        <f t="shared" si="0"/>
        <v>0</v>
      </c>
      <c r="AQ27" s="54">
        <f t="shared" si="14"/>
        <v>0</v>
      </c>
      <c r="AR27" s="55">
        <f t="shared" si="15"/>
        <v>0</v>
      </c>
      <c r="AS27" s="54">
        <f t="shared" si="16"/>
        <v>0</v>
      </c>
      <c r="AT27" s="55">
        <f>IF(AS27&lt;&gt;0,0,AR27)</f>
        <v>0</v>
      </c>
      <c r="AU27" s="54">
        <f t="shared" si="18"/>
        <v>0</v>
      </c>
      <c r="AV27" s="54">
        <f t="shared" si="19"/>
        <v>1</v>
      </c>
      <c r="AW27" s="54">
        <f t="shared" si="20"/>
        <v>1</v>
      </c>
      <c r="AX27" s="54">
        <f t="shared" si="21"/>
        <v>1</v>
      </c>
      <c r="AY27" s="29">
        <f t="shared" si="5"/>
        <v>0</v>
      </c>
      <c r="AZ27" s="3"/>
    </row>
    <row r="28" spans="1:52" hidden="1">
      <c r="A28" s="15">
        <v>23</v>
      </c>
      <c r="B28" s="21"/>
      <c r="C28" s="24"/>
      <c r="D28" s="48"/>
      <c r="E28" s="48"/>
      <c r="F28" s="48"/>
      <c r="G28" s="35">
        <f t="shared" si="22"/>
        <v>0</v>
      </c>
      <c r="H28" s="48"/>
      <c r="I28" s="48"/>
      <c r="J28" s="48"/>
      <c r="K28" s="48"/>
      <c r="L28" s="48"/>
      <c r="M28" s="50">
        <f t="shared" si="6"/>
        <v>0</v>
      </c>
      <c r="N28" s="35">
        <f t="shared" si="7"/>
        <v>0</v>
      </c>
      <c r="O28" s="48"/>
      <c r="P28" s="48"/>
      <c r="Q28" s="48"/>
      <c r="R28" s="48"/>
      <c r="S28" s="48"/>
      <c r="T28" s="50">
        <f>IF(O28=0,0,1)+IF(P28=0,0,1)+IF(Q28=0,0,1)+IF(R28=0,0,1)+IF(S28=0,0,1)</f>
        <v>0</v>
      </c>
      <c r="U28" s="35">
        <f>IF(T28=0,0,(O28+P28+Q28+R28+S28)/T28)</f>
        <v>0</v>
      </c>
      <c r="V28" s="35">
        <f t="shared" si="2"/>
        <v>0</v>
      </c>
      <c r="W28" s="51"/>
      <c r="X28" s="51"/>
      <c r="Y28" s="51"/>
      <c r="Z28" s="27">
        <f t="shared" si="3"/>
        <v>0</v>
      </c>
      <c r="AA28" s="51"/>
      <c r="AB28" s="51"/>
      <c r="AC28" s="51"/>
      <c r="AD28" s="51"/>
      <c r="AE28" s="51"/>
      <c r="AF28" s="53">
        <f t="shared" si="10"/>
        <v>0</v>
      </c>
      <c r="AG28" s="27">
        <f t="shared" si="11"/>
        <v>0</v>
      </c>
      <c r="AH28" s="51"/>
      <c r="AI28" s="51"/>
      <c r="AJ28" s="51"/>
      <c r="AK28" s="51"/>
      <c r="AL28" s="51"/>
      <c r="AM28" s="53">
        <f t="shared" si="12"/>
        <v>0</v>
      </c>
      <c r="AN28" s="27">
        <f t="shared" si="13"/>
        <v>0</v>
      </c>
      <c r="AO28" s="27">
        <f t="shared" si="4"/>
        <v>0</v>
      </c>
      <c r="AP28" s="27">
        <f t="shared" si="0"/>
        <v>0</v>
      </c>
      <c r="AQ28" s="54">
        <f t="shared" si="14"/>
        <v>0</v>
      </c>
      <c r="AR28" s="55">
        <f t="shared" si="15"/>
        <v>0</v>
      </c>
      <c r="AS28" s="54">
        <f t="shared" si="16"/>
        <v>0</v>
      </c>
      <c r="AT28" s="55">
        <f>IF(AS28&lt;&gt;0,0,AR28)</f>
        <v>0</v>
      </c>
      <c r="AU28" s="54">
        <f t="shared" si="18"/>
        <v>0</v>
      </c>
      <c r="AV28" s="54">
        <f t="shared" si="19"/>
        <v>1</v>
      </c>
      <c r="AW28" s="54">
        <f t="shared" si="20"/>
        <v>1</v>
      </c>
      <c r="AX28" s="54">
        <f t="shared" si="21"/>
        <v>1</v>
      </c>
      <c r="AY28" s="29">
        <f t="shared" si="5"/>
        <v>0</v>
      </c>
      <c r="AZ28" s="3"/>
    </row>
    <row r="29" spans="1:52" hidden="1">
      <c r="A29" s="15">
        <v>24</v>
      </c>
      <c r="B29" s="21"/>
      <c r="C29" s="24"/>
      <c r="D29" s="48"/>
      <c r="E29" s="48"/>
      <c r="F29" s="48"/>
      <c r="G29" s="35">
        <f t="shared" si="22"/>
        <v>0</v>
      </c>
      <c r="H29" s="48"/>
      <c r="I29" s="48"/>
      <c r="J29" s="48"/>
      <c r="K29" s="48"/>
      <c r="L29" s="48"/>
      <c r="M29" s="50">
        <f t="shared" si="6"/>
        <v>0</v>
      </c>
      <c r="N29" s="35">
        <f t="shared" si="7"/>
        <v>0</v>
      </c>
      <c r="O29" s="48"/>
      <c r="P29" s="48"/>
      <c r="Q29" s="48"/>
      <c r="R29" s="48"/>
      <c r="S29" s="48"/>
      <c r="T29" s="50">
        <f>IF(O29=0,0,1)+IF(P29=0,0,1)+IF(Q29=0,0,1)+IF(R29=0,0,1)+IF(S29=0,0,1)</f>
        <v>0</v>
      </c>
      <c r="U29" s="35">
        <f>IF(T29=0,0,(O29+P29+Q29+R29+S29)/T29)</f>
        <v>0</v>
      </c>
      <c r="V29" s="35">
        <f t="shared" si="2"/>
        <v>0</v>
      </c>
      <c r="W29" s="51"/>
      <c r="X29" s="51"/>
      <c r="Y29" s="51"/>
      <c r="Z29" s="27">
        <f t="shared" si="3"/>
        <v>0</v>
      </c>
      <c r="AA29" s="51"/>
      <c r="AB29" s="51"/>
      <c r="AC29" s="51"/>
      <c r="AD29" s="51"/>
      <c r="AE29" s="51"/>
      <c r="AF29" s="53">
        <f t="shared" si="10"/>
        <v>0</v>
      </c>
      <c r="AG29" s="27">
        <f t="shared" si="11"/>
        <v>0</v>
      </c>
      <c r="AH29" s="51"/>
      <c r="AI29" s="51"/>
      <c r="AJ29" s="51"/>
      <c r="AK29" s="51"/>
      <c r="AL29" s="51"/>
      <c r="AM29" s="53">
        <f t="shared" si="12"/>
        <v>0</v>
      </c>
      <c r="AN29" s="27">
        <f t="shared" si="13"/>
        <v>0</v>
      </c>
      <c r="AO29" s="27">
        <f t="shared" si="4"/>
        <v>0</v>
      </c>
      <c r="AP29" s="27">
        <f t="shared" si="0"/>
        <v>0</v>
      </c>
      <c r="AQ29" s="54">
        <f t="shared" si="14"/>
        <v>0</v>
      </c>
      <c r="AR29" s="55">
        <f t="shared" si="15"/>
        <v>0</v>
      </c>
      <c r="AS29" s="54">
        <f t="shared" si="16"/>
        <v>0</v>
      </c>
      <c r="AT29" s="55">
        <f>IF(AS29&lt;&gt;0,0,AR29)</f>
        <v>0</v>
      </c>
      <c r="AU29" s="54">
        <f t="shared" si="18"/>
        <v>0</v>
      </c>
      <c r="AV29" s="54">
        <f t="shared" si="19"/>
        <v>1</v>
      </c>
      <c r="AW29" s="54">
        <f t="shared" si="20"/>
        <v>1</v>
      </c>
      <c r="AX29" s="54">
        <f t="shared" si="21"/>
        <v>1</v>
      </c>
      <c r="AY29" s="29">
        <f t="shared" si="5"/>
        <v>0</v>
      </c>
      <c r="AZ29" s="3"/>
    </row>
    <row r="30" spans="1:52" hidden="1">
      <c r="A30" s="15">
        <v>25</v>
      </c>
      <c r="B30" s="21"/>
      <c r="C30" s="21"/>
      <c r="D30" s="48"/>
      <c r="E30" s="48"/>
      <c r="F30" s="48"/>
      <c r="G30" s="35">
        <f t="shared" si="22"/>
        <v>0</v>
      </c>
      <c r="H30" s="48"/>
      <c r="I30" s="48"/>
      <c r="J30" s="48"/>
      <c r="K30" s="48"/>
      <c r="L30" s="48"/>
      <c r="M30" s="50">
        <f t="shared" si="6"/>
        <v>0</v>
      </c>
      <c r="N30" s="35">
        <f t="shared" si="7"/>
        <v>0</v>
      </c>
      <c r="O30" s="48"/>
      <c r="P30" s="48"/>
      <c r="Q30" s="48"/>
      <c r="R30" s="48"/>
      <c r="S30" s="48"/>
      <c r="T30" s="50">
        <f t="shared" si="8"/>
        <v>0</v>
      </c>
      <c r="U30" s="35">
        <f t="shared" si="9"/>
        <v>0</v>
      </c>
      <c r="V30" s="35">
        <f t="shared" si="2"/>
        <v>0</v>
      </c>
      <c r="W30" s="51"/>
      <c r="X30" s="51"/>
      <c r="Y30" s="51"/>
      <c r="Z30" s="27">
        <f t="shared" si="3"/>
        <v>0</v>
      </c>
      <c r="AA30" s="51"/>
      <c r="AB30" s="51"/>
      <c r="AC30" s="51"/>
      <c r="AD30" s="51"/>
      <c r="AE30" s="51"/>
      <c r="AF30" s="53">
        <f t="shared" si="10"/>
        <v>0</v>
      </c>
      <c r="AG30" s="27">
        <f t="shared" si="11"/>
        <v>0</v>
      </c>
      <c r="AH30" s="51"/>
      <c r="AI30" s="51"/>
      <c r="AJ30" s="51"/>
      <c r="AK30" s="51"/>
      <c r="AL30" s="51"/>
      <c r="AM30" s="53">
        <f t="shared" si="12"/>
        <v>0</v>
      </c>
      <c r="AN30" s="27">
        <f t="shared" si="13"/>
        <v>0</v>
      </c>
      <c r="AO30" s="27">
        <f t="shared" si="4"/>
        <v>0</v>
      </c>
      <c r="AP30" s="27">
        <f t="shared" si="0"/>
        <v>0</v>
      </c>
      <c r="AQ30" s="54">
        <f t="shared" si="14"/>
        <v>0</v>
      </c>
      <c r="AR30" s="55">
        <f t="shared" si="15"/>
        <v>0</v>
      </c>
      <c r="AS30" s="54">
        <f t="shared" si="16"/>
        <v>0</v>
      </c>
      <c r="AT30" s="55">
        <f t="shared" si="17"/>
        <v>0</v>
      </c>
      <c r="AU30" s="54">
        <f t="shared" si="18"/>
        <v>0</v>
      </c>
      <c r="AV30" s="54">
        <f t="shared" si="19"/>
        <v>1</v>
      </c>
      <c r="AW30" s="54">
        <f t="shared" si="20"/>
        <v>1</v>
      </c>
      <c r="AX30" s="54">
        <f t="shared" si="21"/>
        <v>1</v>
      </c>
      <c r="AY30" s="29">
        <f t="shared" si="5"/>
        <v>0</v>
      </c>
      <c r="AZ30" s="3"/>
    </row>
    <row r="31" spans="1:52">
      <c r="A31" s="5" t="s">
        <v>2</v>
      </c>
      <c r="B31" s="18" t="s">
        <v>3</v>
      </c>
      <c r="C31" s="18" t="s">
        <v>3</v>
      </c>
      <c r="D31" s="50" t="s">
        <v>3</v>
      </c>
      <c r="E31" s="50" t="s">
        <v>3</v>
      </c>
      <c r="F31" s="50" t="s">
        <v>3</v>
      </c>
      <c r="G31" s="35">
        <f>MAX(G6:G30)</f>
        <v>10</v>
      </c>
      <c r="H31" s="50" t="s">
        <v>3</v>
      </c>
      <c r="I31" s="50" t="s">
        <v>3</v>
      </c>
      <c r="J31" s="50" t="s">
        <v>3</v>
      </c>
      <c r="K31" s="50" t="s">
        <v>3</v>
      </c>
      <c r="L31" s="35" t="s">
        <v>1</v>
      </c>
      <c r="M31" s="36" t="s">
        <v>3</v>
      </c>
      <c r="N31" s="35">
        <f>MAX(N6:N30)</f>
        <v>7.9999999999999991</v>
      </c>
      <c r="O31" s="50" t="s">
        <v>3</v>
      </c>
      <c r="P31" s="50" t="s">
        <v>3</v>
      </c>
      <c r="Q31" s="50" t="s">
        <v>3</v>
      </c>
      <c r="R31" s="50" t="s">
        <v>3</v>
      </c>
      <c r="S31" s="35" t="s">
        <v>1</v>
      </c>
      <c r="T31" s="36" t="s">
        <v>3</v>
      </c>
      <c r="U31" s="35">
        <f>MAX(U6:U30)</f>
        <v>0</v>
      </c>
      <c r="V31" s="35">
        <f>MAX(V6:V30)</f>
        <v>17.7</v>
      </c>
      <c r="W31" s="53" t="s">
        <v>3</v>
      </c>
      <c r="X31" s="53" t="s">
        <v>3</v>
      </c>
      <c r="Y31" s="53" t="s">
        <v>3</v>
      </c>
      <c r="Z31" s="27">
        <f>MAX(Z6:Z30)</f>
        <v>0</v>
      </c>
      <c r="AA31" s="53" t="s">
        <v>3</v>
      </c>
      <c r="AB31" s="53" t="s">
        <v>3</v>
      </c>
      <c r="AC31" s="53" t="s">
        <v>3</v>
      </c>
      <c r="AD31" s="53" t="s">
        <v>3</v>
      </c>
      <c r="AE31" s="27" t="s">
        <v>1</v>
      </c>
      <c r="AF31" s="28" t="s">
        <v>3</v>
      </c>
      <c r="AG31" s="27">
        <f>MAX(AG6:AG30)</f>
        <v>0</v>
      </c>
      <c r="AH31" s="53" t="s">
        <v>3</v>
      </c>
      <c r="AI31" s="53" t="s">
        <v>3</v>
      </c>
      <c r="AJ31" s="53" t="s">
        <v>3</v>
      </c>
      <c r="AK31" s="53" t="s">
        <v>3</v>
      </c>
      <c r="AL31" s="27" t="s">
        <v>1</v>
      </c>
      <c r="AM31" s="28" t="s">
        <v>3</v>
      </c>
      <c r="AN31" s="27">
        <f>MAX(AN6:AN30)</f>
        <v>0</v>
      </c>
      <c r="AO31" s="27">
        <f>MAX(AO6:AO30)</f>
        <v>0</v>
      </c>
      <c r="AP31" s="27">
        <f>MAX(AP6:AP30)</f>
        <v>17.7</v>
      </c>
      <c r="AQ31" s="54" t="s">
        <v>3</v>
      </c>
      <c r="AR31" s="1">
        <f>MAX(AR6:AR30)</f>
        <v>17.133333333333333</v>
      </c>
      <c r="AS31" s="54" t="s">
        <v>3</v>
      </c>
      <c r="AT31" s="1">
        <f>MAX(AT6:AT30)</f>
        <v>16.600000000000001</v>
      </c>
      <c r="AU31" s="54" t="s">
        <v>3</v>
      </c>
      <c r="AV31" s="54" t="s">
        <v>11</v>
      </c>
      <c r="AW31" s="54" t="s">
        <v>11</v>
      </c>
      <c r="AX31" s="56" t="s">
        <v>11</v>
      </c>
      <c r="AY31" s="57" t="s">
        <v>3</v>
      </c>
      <c r="AZ31" s="18" t="s">
        <v>3</v>
      </c>
    </row>
    <row r="32" spans="1:52">
      <c r="A32" s="6" t="s">
        <v>9</v>
      </c>
    </row>
    <row r="33" spans="1:44">
      <c r="A33" s="40" t="s">
        <v>37</v>
      </c>
      <c r="B33" s="39" t="s">
        <v>107</v>
      </c>
      <c r="AR33" s="40"/>
    </row>
    <row r="34" spans="1:44">
      <c r="A34" s="69" t="s">
        <v>24</v>
      </c>
      <c r="B34" s="70"/>
      <c r="C34" s="71"/>
      <c r="AR34" s="40"/>
    </row>
    <row r="35" spans="1:44">
      <c r="A35" s="5" t="s">
        <v>87</v>
      </c>
      <c r="B35" s="39" t="s">
        <v>107</v>
      </c>
      <c r="C35" s="39"/>
      <c r="AR35" s="40"/>
    </row>
    <row r="36" spans="1:44">
      <c r="A36" s="5" t="s">
        <v>88</v>
      </c>
      <c r="B36" s="39" t="s">
        <v>108</v>
      </c>
      <c r="C36" s="39"/>
      <c r="AR36" s="40"/>
    </row>
    <row r="37" spans="1:44">
      <c r="A37" s="5"/>
      <c r="B37" s="39"/>
      <c r="C37" s="39"/>
      <c r="AR37" s="40"/>
    </row>
    <row r="38" spans="1:44">
      <c r="A38" s="5"/>
      <c r="B38" s="39"/>
      <c r="C38" s="39"/>
      <c r="AR38" s="40"/>
    </row>
    <row r="39" spans="1:44">
      <c r="A39" s="5"/>
      <c r="B39" s="39"/>
      <c r="C39" s="39"/>
      <c r="AR39" s="40"/>
    </row>
    <row r="40" spans="1:44">
      <c r="A40" s="66"/>
      <c r="B40" s="67"/>
      <c r="C40" s="68"/>
      <c r="AR40" s="40"/>
    </row>
    <row r="42" spans="1:44">
      <c r="A42" s="69" t="s">
        <v>25</v>
      </c>
      <c r="B42" s="70"/>
      <c r="C42" s="71"/>
      <c r="AR42" s="40"/>
    </row>
    <row r="43" spans="1:44">
      <c r="A43" s="5" t="s">
        <v>93</v>
      </c>
      <c r="B43" s="39" t="s">
        <v>109</v>
      </c>
      <c r="C43" s="39"/>
      <c r="AR43" s="40"/>
    </row>
    <row r="44" spans="1:44">
      <c r="A44" s="5" t="s">
        <v>94</v>
      </c>
      <c r="B44" s="39" t="s">
        <v>66</v>
      </c>
      <c r="C44" s="39"/>
      <c r="AR44" s="40"/>
    </row>
    <row r="45" spans="1:44">
      <c r="A45" s="5" t="s">
        <v>95</v>
      </c>
      <c r="B45" s="39" t="s">
        <v>202</v>
      </c>
      <c r="C45" s="39"/>
      <c r="AR45" s="40"/>
    </row>
    <row r="46" spans="1:44">
      <c r="A46" s="5"/>
      <c r="B46" s="39"/>
      <c r="C46" s="39"/>
      <c r="AR46" s="40"/>
    </row>
    <row r="47" spans="1:44">
      <c r="A47" s="5"/>
      <c r="B47" s="39"/>
      <c r="C47" s="39"/>
      <c r="AR47" s="40"/>
    </row>
    <row r="48" spans="1:44">
      <c r="A48" s="66"/>
      <c r="B48" s="67"/>
      <c r="C48" s="68"/>
      <c r="AR48" s="40"/>
    </row>
    <row r="50" spans="1:44">
      <c r="A50" s="69" t="s">
        <v>26</v>
      </c>
      <c r="B50" s="70"/>
      <c r="C50" s="71"/>
      <c r="AR50" s="40"/>
    </row>
    <row r="51" spans="1:44">
      <c r="A51" s="5" t="s">
        <v>16</v>
      </c>
      <c r="B51" s="39" t="s">
        <v>21</v>
      </c>
      <c r="C51" s="39"/>
      <c r="AR51" s="40"/>
    </row>
    <row r="52" spans="1:44">
      <c r="A52" s="5" t="s">
        <v>17</v>
      </c>
      <c r="B52" s="39" t="s">
        <v>21</v>
      </c>
      <c r="C52" s="39"/>
      <c r="AR52" s="40"/>
    </row>
    <row r="53" spans="1:44">
      <c r="A53" s="5" t="s">
        <v>18</v>
      </c>
      <c r="B53" s="39" t="s">
        <v>21</v>
      </c>
      <c r="C53" s="39"/>
      <c r="AR53" s="40"/>
    </row>
    <row r="54" spans="1:44">
      <c r="A54" s="5" t="s">
        <v>19</v>
      </c>
      <c r="B54" s="39" t="s">
        <v>21</v>
      </c>
      <c r="C54" s="39"/>
      <c r="AR54" s="40"/>
    </row>
    <row r="55" spans="1:44">
      <c r="A55" s="5" t="s">
        <v>20</v>
      </c>
      <c r="B55" s="39" t="s">
        <v>21</v>
      </c>
      <c r="C55" s="39"/>
      <c r="AR55" s="40"/>
    </row>
    <row r="56" spans="1:44">
      <c r="A56" s="66"/>
      <c r="B56" s="67"/>
      <c r="C56" s="68"/>
      <c r="AR56" s="40"/>
    </row>
  </sheetData>
  <mergeCells count="11">
    <mergeCell ref="F1:K1"/>
    <mergeCell ref="A2:B2"/>
    <mergeCell ref="F2:S2"/>
    <mergeCell ref="D3:V3"/>
    <mergeCell ref="A56:C56"/>
    <mergeCell ref="W3:AO3"/>
    <mergeCell ref="A40:C40"/>
    <mergeCell ref="A42:C42"/>
    <mergeCell ref="A48:C48"/>
    <mergeCell ref="A50:C50"/>
    <mergeCell ref="A34:C3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13</vt:i4>
      </vt:variant>
      <vt:variant>
        <vt:lpstr>Nimega vahemikud</vt:lpstr>
      </vt:variant>
      <vt:variant>
        <vt:i4>13</vt:i4>
      </vt:variant>
    </vt:vector>
  </HeadingPairs>
  <TitlesOfParts>
    <vt:vector size="26" baseType="lpstr">
      <vt:lpstr>LasteA</vt:lpstr>
      <vt:lpstr>NoorteB</vt:lpstr>
      <vt:lpstr>NoorteC(LasteA)</vt:lpstr>
      <vt:lpstr>JuuniorB</vt:lpstr>
      <vt:lpstr>VabaklassLasteB</vt:lpstr>
      <vt:lpstr>LasteC(MiniA)</vt:lpstr>
      <vt:lpstr>MiniA</vt:lpstr>
      <vt:lpstr>LasteBpoisid muusikata</vt:lpstr>
      <vt:lpstr>VabaklassMiniA</vt:lpstr>
      <vt:lpstr>LasteBtüdrukud muuskiata</vt:lpstr>
      <vt:lpstr>VabaklassMiniB</vt:lpstr>
      <vt:lpstr>MiniB</vt:lpstr>
      <vt:lpstr>LasteB</vt:lpstr>
      <vt:lpstr>JuuniorB!Prindiala</vt:lpstr>
      <vt:lpstr>LasteA!Prindiala</vt:lpstr>
      <vt:lpstr>LasteB!Prindiala</vt:lpstr>
      <vt:lpstr>'LasteBpoisid muusikata'!Prindiala</vt:lpstr>
      <vt:lpstr>'LasteBtüdrukud muuskiata'!Prindiala</vt:lpstr>
      <vt:lpstr>'LasteC(MiniA)'!Prindiala</vt:lpstr>
      <vt:lpstr>MiniA!Prindiala</vt:lpstr>
      <vt:lpstr>MiniB!Prindiala</vt:lpstr>
      <vt:lpstr>NoorteB!Prindiala</vt:lpstr>
      <vt:lpstr>'NoorteC(LasteA)'!Prindiala</vt:lpstr>
      <vt:lpstr>VabaklassLasteB!Prindiala</vt:lpstr>
      <vt:lpstr>VabaklassMiniA!Prindiala</vt:lpstr>
      <vt:lpstr>VabaklassMiniB!Prindiala</vt:lpstr>
    </vt:vector>
  </TitlesOfParts>
  <Company>Sysdec 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Kaarel</dc:creator>
  <cp:lastModifiedBy>Ivar</cp:lastModifiedBy>
  <cp:lastPrinted>2016-04-30T13:38:28Z</cp:lastPrinted>
  <dcterms:created xsi:type="dcterms:W3CDTF">2008-04-17T05:39:03Z</dcterms:created>
  <dcterms:modified xsi:type="dcterms:W3CDTF">2016-04-30T16:59:14Z</dcterms:modified>
</cp:coreProperties>
</file>